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500"/>
  </bookViews>
  <sheets>
    <sheet name="PROYECCIONES INGRESOS" sheetId="1" r:id="rId1"/>
  </sheets>
  <externalReferences>
    <externalReference r:id="rId2"/>
  </externalReferences>
  <definedNames>
    <definedName name="_xlnm._FilterDatabase" localSheetId="0" hidden="1">'PROYECCIONES INGRESOS'!$A$6:$I$69</definedName>
    <definedName name="_xlnm.Print_Titles" localSheetId="0">'PROYECCIONES INGRESOS'!$1:$1</definedName>
  </definedNames>
  <calcPr calcId="144525"/>
</workbook>
</file>

<file path=xl/calcChain.xml><?xml version="1.0" encoding="utf-8"?>
<calcChain xmlns="http://schemas.openxmlformats.org/spreadsheetml/2006/main">
  <c r="C95" i="1" l="1"/>
  <c r="C94" i="1"/>
  <c r="C93" i="1"/>
  <c r="C96" i="1" s="1"/>
  <c r="C87" i="1"/>
  <c r="D87" i="1" s="1"/>
  <c r="C86" i="1"/>
  <c r="C85" i="1"/>
  <c r="C84" i="1"/>
  <c r="C83" i="1"/>
  <c r="D83" i="1" s="1"/>
  <c r="C82" i="1"/>
  <c r="C81" i="1"/>
  <c r="C88" i="1" s="1"/>
  <c r="H68" i="1"/>
  <c r="I68" i="1" s="1"/>
  <c r="H67" i="1"/>
  <c r="I67" i="1" s="1"/>
  <c r="H66" i="1"/>
  <c r="I66" i="1" s="1"/>
  <c r="L65" i="1"/>
  <c r="K65" i="1"/>
  <c r="J65" i="1"/>
  <c r="G65" i="1"/>
  <c r="F65" i="1"/>
  <c r="E65" i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H57" i="1" s="1"/>
  <c r="I57" i="1" s="1"/>
  <c r="L57" i="1"/>
  <c r="K57" i="1"/>
  <c r="J57" i="1"/>
  <c r="G57" i="1"/>
  <c r="F57" i="1"/>
  <c r="E57" i="1"/>
  <c r="H56" i="1"/>
  <c r="I56" i="1" s="1"/>
  <c r="H55" i="1"/>
  <c r="I55" i="1" s="1"/>
  <c r="H54" i="1"/>
  <c r="I54" i="1" s="1"/>
  <c r="H53" i="1"/>
  <c r="I53" i="1" s="1"/>
  <c r="H52" i="1"/>
  <c r="I52" i="1" s="1"/>
  <c r="L51" i="1"/>
  <c r="K51" i="1"/>
  <c r="J51" i="1"/>
  <c r="G51" i="1"/>
  <c r="F51" i="1"/>
  <c r="E51" i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H41" i="1" s="1"/>
  <c r="I41" i="1" s="1"/>
  <c r="L41" i="1"/>
  <c r="K41" i="1"/>
  <c r="J41" i="1"/>
  <c r="G41" i="1"/>
  <c r="F41" i="1"/>
  <c r="E41" i="1"/>
  <c r="H40" i="1"/>
  <c r="I40" i="1" s="1"/>
  <c r="H39" i="1"/>
  <c r="I39" i="1" s="1"/>
  <c r="H38" i="1"/>
  <c r="I38" i="1" s="1"/>
  <c r="H37" i="1"/>
  <c r="H36" i="1" s="1"/>
  <c r="I36" i="1" s="1"/>
  <c r="L36" i="1"/>
  <c r="K36" i="1"/>
  <c r="J36" i="1"/>
  <c r="G36" i="1"/>
  <c r="F36" i="1"/>
  <c r="E36" i="1"/>
  <c r="H35" i="1"/>
  <c r="I35" i="1" s="1"/>
  <c r="H34" i="1"/>
  <c r="I34" i="1" s="1"/>
  <c r="H33" i="1"/>
  <c r="I33" i="1" s="1"/>
  <c r="L32" i="1"/>
  <c r="K32" i="1"/>
  <c r="J32" i="1"/>
  <c r="G32" i="1"/>
  <c r="F32" i="1"/>
  <c r="E32" i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L25" i="1"/>
  <c r="K25" i="1"/>
  <c r="J25" i="1"/>
  <c r="G25" i="1"/>
  <c r="F25" i="1"/>
  <c r="E25" i="1"/>
  <c r="H24" i="1"/>
  <c r="I24" i="1" s="1"/>
  <c r="H23" i="1"/>
  <c r="I23" i="1" s="1"/>
  <c r="L22" i="1"/>
  <c r="K22" i="1"/>
  <c r="J22" i="1"/>
  <c r="G22" i="1"/>
  <c r="F22" i="1"/>
  <c r="E22" i="1"/>
  <c r="H21" i="1"/>
  <c r="I21" i="1" s="1"/>
  <c r="H20" i="1"/>
  <c r="I20" i="1" s="1"/>
  <c r="H19" i="1"/>
  <c r="I19" i="1" s="1"/>
  <c r="H18" i="1"/>
  <c r="I18" i="1" s="1"/>
  <c r="H17" i="1"/>
  <c r="H16" i="1" s="1"/>
  <c r="I16" i="1" s="1"/>
  <c r="L16" i="1"/>
  <c r="L69" i="1" s="1"/>
  <c r="K16" i="1"/>
  <c r="J16" i="1"/>
  <c r="G16" i="1"/>
  <c r="F16" i="1"/>
  <c r="E16" i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L6" i="1"/>
  <c r="K6" i="1"/>
  <c r="K69" i="1" s="1"/>
  <c r="J6" i="1"/>
  <c r="J69" i="1" s="1"/>
  <c r="G6" i="1"/>
  <c r="G69" i="1" s="1"/>
  <c r="F6" i="1"/>
  <c r="F69" i="1" s="1"/>
  <c r="E6" i="1"/>
  <c r="E69" i="1" s="1"/>
  <c r="A2" i="1"/>
  <c r="D84" i="1" l="1"/>
  <c r="D85" i="1"/>
  <c r="D94" i="1"/>
  <c r="D82" i="1"/>
  <c r="D86" i="1"/>
  <c r="D95" i="1"/>
  <c r="H6" i="1"/>
  <c r="I17" i="1"/>
  <c r="H22" i="1"/>
  <c r="I22" i="1" s="1"/>
  <c r="H25" i="1"/>
  <c r="I25" i="1" s="1"/>
  <c r="H32" i="1"/>
  <c r="I32" i="1" s="1"/>
  <c r="I37" i="1"/>
  <c r="I42" i="1"/>
  <c r="H51" i="1"/>
  <c r="I58" i="1"/>
  <c r="H65" i="1"/>
  <c r="D81" i="1"/>
  <c r="D88" i="1" s="1"/>
  <c r="D93" i="1"/>
  <c r="D96" i="1" s="1"/>
  <c r="C76" i="1" l="1"/>
  <c r="I51" i="1"/>
  <c r="I65" i="1"/>
  <c r="C77" i="1"/>
  <c r="H69" i="1"/>
  <c r="I69" i="1" s="1"/>
  <c r="I6" i="1"/>
  <c r="C75" i="1"/>
  <c r="C78" i="1" l="1"/>
  <c r="D77" i="1" s="1"/>
  <c r="D76" i="1"/>
  <c r="D75" i="1" l="1"/>
  <c r="D78" i="1" s="1"/>
</calcChain>
</file>

<file path=xl/sharedStrings.xml><?xml version="1.0" encoding="utf-8"?>
<sst xmlns="http://schemas.openxmlformats.org/spreadsheetml/2006/main" count="102" uniqueCount="95">
  <si>
    <t xml:space="preserve">PROYECCIONES Y RESULTADOS DE INGRESOS  L D F - 2019
</t>
  </si>
  <si>
    <t>CONCEPTOS</t>
  </si>
  <si>
    <t>EJERCICIO
 2016</t>
  </si>
  <si>
    <t>EJERCICIO
 2017</t>
  </si>
  <si>
    <t>EJERCICIO
 2018</t>
  </si>
  <si>
    <t>ESTIMACIÓN
 2019</t>
  </si>
  <si>
    <t>VARIACIÓN           2018 - 2019</t>
  </si>
  <si>
    <t>EJERCICIO
 2020</t>
  </si>
  <si>
    <t>EJERCICIO
 2021</t>
  </si>
  <si>
    <t>EJERCICIO
 2022</t>
  </si>
  <si>
    <t>I N G R E S O S</t>
  </si>
  <si>
    <t>IMPUESTOS</t>
  </si>
  <si>
    <t>Impuesto Sobre los Ingresos</t>
  </si>
  <si>
    <t>Impuestos Sobre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</si>
  <si>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</si>
  <si>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</si>
  <si>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</si>
  <si>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</si>
  <si>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los Impuestos</t>
  </si>
  <si>
    <t>Otros Impuestos</t>
  </si>
  <si>
    <t>Impuestos no comprendidos en la Ley de Ingresos Vigente, causados en Ejercicios Fiscales Anteriores
 Pendientes de Liquidación  o Pago</t>
  </si>
  <si>
    <t>CUOTAS Y APORTACIONES DE SEGURIDAD SOCIAL</t>
  </si>
  <si>
    <t>Aportaciones para Fondos de Vivienda</t>
  </si>
  <si>
    <t xml:space="preserve">Cuotas para el Seguro Social 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</si>
  <si>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</si>
  <si>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</si>
  <si>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</si>
  <si>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</si>
  <si>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Contribuciones de Mejoras por Obras Públicas</t>
  </si>
  <si>
    <t>Contribuciones de Mejoras no comprendidas en la Ley de Ingresos Vigente, causadas en Ejercicios 
 Anteriores Pendientes de Liquidación o Pago</t>
  </si>
  <si>
    <t>DERECHOS.</t>
  </si>
  <si>
    <t>Dererechos por el Uso, Goce, Aprovechamiento o Explotación de Bienes de Dominio Público</t>
  </si>
  <si>
    <t>Derecho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</si>
  <si>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</si>
  <si>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</si>
  <si>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</si>
  <si>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</si>
  <si>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</si>
  <si>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</si>
  <si>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</si>
  <si>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</si>
  <si>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</si>
  <si>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</t>
  </si>
  <si>
    <t>Aprovechamientos Patrimoniales</t>
  </si>
  <si>
    <t>Accesosrios de Aprovechamientos</t>
  </si>
  <si>
    <t>Aprovechamientos no Comprendidos en la Ley de Ingresos Vigente, Causados en Ejercicios Fiscales Anteriores, Pendientes de Liquidación o Pago</t>
  </si>
  <si>
    <t xml:space="preserve">INGRESOS POR VENTA DE BIENES, PRESTACIÓN DE SERVICIOS Y OTROS INGRESOS </t>
  </si>
  <si>
    <t>Ingreso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</si>
  <si>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</si>
  <si>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</si>
  <si>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</si>
  <si>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</si>
  <si>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</si>
  <si>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</si>
  <si>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</si>
  <si>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</si>
  <si>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</si>
  <si>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</si>
  <si>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</si>
  <si>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</si>
  <si>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</si>
  <si>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</si>
  <si>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</si>
  <si>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</si>
  <si>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</si>
  <si>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</si>
  <si>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</si>
  <si>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</si>
  <si>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</si>
  <si>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</si>
  <si>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</t>
  </si>
  <si>
    <t>Endeudamiento Interno</t>
  </si>
  <si>
    <t>Endeudamiento Externo</t>
  </si>
  <si>
    <t>Financiamiento Interno</t>
  </si>
  <si>
    <t>TOTAL DE INGRESOS</t>
  </si>
  <si>
    <t>CLASIFICACIÓN POR RUBRO DE INGRESOS</t>
  </si>
  <si>
    <t>TI</t>
  </si>
  <si>
    <t>DESCRIPCIÓN</t>
  </si>
  <si>
    <t>ESTIMACIÓN</t>
  </si>
  <si>
    <t>%</t>
  </si>
  <si>
    <t>INGRESOS DE GESTIÓN ( 1 al 7 )</t>
  </si>
  <si>
    <t>PARTICIPACIONES, APORTACIONES, CONVENIOS, INCENTIVOS DERIVADOS DE LA COLABORACIÓN FISCAL Y FONDOS DISTINTOS DE APORTACIONES,TRANSFERENCIAS, ASIGNACIONES, SUBSIDIOS,SUBVENCIONES,  PENSIONES Y JUBILACIONES ( 8 y 9 )</t>
  </si>
  <si>
    <t>INGRESOS DERIVADOS DE FINANCIAMIENTO ( 0 )</t>
  </si>
  <si>
    <t>SUMA</t>
  </si>
  <si>
    <t>CLASIFICACIÓN POR FUENTE DE FINANCIAMIENTO 
1  NO ETIQUETADO</t>
  </si>
  <si>
    <t>FF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</si>
  <si>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</si>
  <si>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</si>
  <si>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</si>
  <si>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</si>
  <si>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</si>
  <si>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</si>
  <si>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</si>
  <si>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CLASIFICACIÓN POR FUENTE DE FINANCIAMIENTO 
2   ETIQUETADO</t>
  </si>
  <si>
    <t>OTROS RECURSOS DE TRANSFERENCIAS
FEDERALES ETIQUETADAS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</si>
</sst>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0_ ;\-0\ "/>
    <numFmt numFmtId="165" formatCode="_-[$€]* #,##0.00_-;\-[$€]* #,##0.00_-;_-[$€]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</fonts>
  <fills count="17">
    <fill>
      <patternFill patternType="none"/>
    </fill>
    <fill>
      <patternFill patternType="gray125"/>
    </fill>
    <fill>
      <patternFill patternType="solid">
        <fgColor rgb="FF00A79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00206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92D050"/>
      </right>
      <top style="thin">
        <color indexed="64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indexed="64"/>
      </top>
      <bottom style="thin">
        <color rgb="FF92D050"/>
      </bottom>
      <diagonal/>
    </border>
    <border>
      <left style="thin">
        <color rgb="FF92D050"/>
      </left>
      <right/>
      <top style="thin">
        <color indexed="64"/>
      </top>
      <bottom style="thin">
        <color rgb="FF92D050"/>
      </bottom>
      <diagonal/>
    </border>
    <border>
      <left style="thin">
        <color rgb="FF92D050"/>
      </left>
      <right style="thin">
        <color indexed="64"/>
      </right>
      <top style="thin">
        <color indexed="64"/>
      </top>
      <bottom style="thin">
        <color rgb="FF92D050"/>
      </bottom>
      <diagonal/>
    </border>
    <border>
      <left style="thin">
        <color indexed="64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indexed="64"/>
      </right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indexed="64"/>
      </right>
      <top style="thin">
        <color rgb="FF92D050"/>
      </top>
      <bottom/>
      <diagonal/>
    </border>
    <border>
      <left style="thin">
        <color rgb="FF92D050"/>
      </left>
      <right style="thin">
        <color indexed="64"/>
      </right>
      <top/>
      <bottom style="thin">
        <color rgb="FF92D050"/>
      </bottom>
      <diagonal/>
    </border>
    <border>
      <left style="thin">
        <color rgb="FF92D050"/>
      </left>
      <right style="thin">
        <color indexed="64"/>
      </right>
      <top style="thin">
        <color rgb="FF92D050"/>
      </top>
      <bottom style="thin">
        <color rgb="FF00A79D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/>
      <top style="thin">
        <color rgb="FF92D050"/>
      </top>
      <bottom/>
      <diagonal/>
    </border>
    <border>
      <left style="thin">
        <color indexed="64"/>
      </left>
      <right style="thin">
        <color rgb="FF92D050"/>
      </right>
      <top style="thin">
        <color rgb="FF92D050"/>
      </top>
      <bottom/>
      <diagonal/>
    </border>
    <border>
      <left style="thin">
        <color indexed="64"/>
      </left>
      <right style="thin">
        <color rgb="FF92D050"/>
      </right>
      <top style="thin">
        <color rgb="FF92D050"/>
      </top>
      <bottom style="thin">
        <color indexed="64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indexed="64"/>
      </bottom>
      <diagonal/>
    </border>
    <border>
      <left style="thin">
        <color rgb="FF92D050"/>
      </left>
      <right/>
      <top style="thin">
        <color rgb="FF92D050"/>
      </top>
      <bottom style="thin">
        <color indexed="64"/>
      </bottom>
      <diagonal/>
    </border>
    <border>
      <left style="thin">
        <color rgb="FF92D050"/>
      </left>
      <right style="thin">
        <color indexed="64"/>
      </right>
      <top style="thin">
        <color rgb="FF00A79D"/>
      </top>
      <bottom style="thin">
        <color indexed="64"/>
      </bottom>
      <diagonal/>
    </border>
    <border>
      <left style="thin">
        <color rgb="FF92D050"/>
      </left>
      <right style="thin">
        <color indexed="64"/>
      </right>
      <top style="thin">
        <color rgb="FF92D050"/>
      </top>
      <bottom style="thin">
        <color indexed="64"/>
      </bottom>
      <diagonal/>
    </border>
    <border>
      <left/>
      <right/>
      <top/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29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4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4" fillId="16" borderId="0" applyNumberFormat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1" xfId="0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Protection="1"/>
    <xf numFmtId="0" fontId="4" fillId="0" borderId="1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6" fillId="2" borderId="2" xfId="2" applyFont="1" applyFill="1" applyBorder="1" applyAlignment="1" applyProtection="1">
      <alignment horizontal="center" vertical="center"/>
    </xf>
    <xf numFmtId="3" fontId="6" fillId="2" borderId="2" xfId="2" applyNumberFormat="1" applyFont="1" applyFill="1" applyBorder="1" applyAlignment="1" applyProtection="1">
      <alignment horizontal="center" vertical="center" wrapText="1"/>
    </xf>
    <xf numFmtId="3" fontId="6" fillId="2" borderId="3" xfId="2" applyNumberFormat="1" applyFont="1" applyFill="1" applyBorder="1" applyAlignment="1" applyProtection="1">
      <alignment horizontal="center" vertical="center" wrapText="1"/>
    </xf>
    <xf numFmtId="1" fontId="6" fillId="2" borderId="2" xfId="2" applyNumberFormat="1" applyFont="1" applyFill="1" applyBorder="1" applyAlignment="1" applyProtection="1">
      <alignment horizontal="center" vertical="center" wrapText="1"/>
    </xf>
    <xf numFmtId="0" fontId="6" fillId="3" borderId="1" xfId="2" applyFont="1" applyFill="1" applyBorder="1" applyAlignment="1" applyProtection="1">
      <alignment vertical="center"/>
    </xf>
    <xf numFmtId="0" fontId="6" fillId="3" borderId="0" xfId="2" applyFont="1" applyFill="1" applyBorder="1" applyAlignment="1" applyProtection="1">
      <alignment vertical="center"/>
    </xf>
    <xf numFmtId="0" fontId="6" fillId="3" borderId="4" xfId="2" applyFont="1" applyFill="1" applyBorder="1" applyAlignment="1" applyProtection="1">
      <alignment vertical="center"/>
    </xf>
    <xf numFmtId="0" fontId="3" fillId="0" borderId="4" xfId="0" applyFont="1" applyFill="1" applyBorder="1" applyProtection="1"/>
    <xf numFmtId="164" fontId="6" fillId="2" borderId="5" xfId="0" applyNumberFormat="1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left" vertical="center" wrapText="1"/>
    </xf>
    <xf numFmtId="37" fontId="6" fillId="2" borderId="6" xfId="2" applyNumberFormat="1" applyFont="1" applyFill="1" applyBorder="1" applyAlignment="1" applyProtection="1">
      <alignment vertical="center"/>
    </xf>
    <xf numFmtId="37" fontId="6" fillId="2" borderId="7" xfId="2" applyNumberFormat="1" applyFont="1" applyFill="1" applyBorder="1" applyAlignment="1" applyProtection="1">
      <alignment vertical="center"/>
    </xf>
    <xf numFmtId="37" fontId="6" fillId="2" borderId="5" xfId="2" applyNumberFormat="1" applyFont="1" applyFill="1" applyBorder="1" applyAlignment="1" applyProtection="1">
      <alignment vertical="center"/>
    </xf>
    <xf numFmtId="9" fontId="6" fillId="2" borderId="8" xfId="1" applyNumberFormat="1" applyFont="1" applyFill="1" applyBorder="1" applyAlignment="1" applyProtection="1">
      <alignment horizontal="center" vertical="center"/>
    </xf>
    <xf numFmtId="37" fontId="6" fillId="2" borderId="8" xfId="2" applyNumberFormat="1" applyFont="1" applyFill="1" applyBorder="1" applyAlignment="1" applyProtection="1">
      <alignment vertical="center"/>
    </xf>
    <xf numFmtId="0" fontId="7" fillId="0" borderId="9" xfId="2" applyFont="1" applyFill="1" applyBorder="1" applyAlignment="1" applyProtection="1">
      <alignment horizontal="left" vertical="center"/>
    </xf>
    <xf numFmtId="0" fontId="7" fillId="0" borderId="10" xfId="2" applyFont="1" applyFill="1" applyBorder="1" applyAlignment="1" applyProtection="1">
      <alignment horizontal="left" vertical="center"/>
    </xf>
    <xf numFmtId="37" fontId="7" fillId="3" borderId="10" xfId="2" applyNumberFormat="1" applyFont="1" applyFill="1" applyBorder="1" applyAlignment="1" applyProtection="1">
      <alignment vertical="center"/>
      <protection locked="0"/>
    </xf>
    <xf numFmtId="37" fontId="7" fillId="3" borderId="11" xfId="2" applyNumberFormat="1" applyFont="1" applyFill="1" applyBorder="1" applyAlignment="1" applyProtection="1">
      <alignment vertical="center"/>
      <protection locked="0"/>
    </xf>
    <xf numFmtId="37" fontId="7" fillId="4" borderId="9" xfId="2" applyNumberFormat="1" applyFont="1" applyFill="1" applyBorder="1" applyAlignment="1" applyProtection="1">
      <alignment vertical="center"/>
    </xf>
    <xf numFmtId="9" fontId="7" fillId="4" borderId="12" xfId="1" applyNumberFormat="1" applyFont="1" applyFill="1" applyBorder="1" applyAlignment="1" applyProtection="1">
      <alignment horizontal="center" vertical="center"/>
    </xf>
    <xf numFmtId="37" fontId="7" fillId="3" borderId="12" xfId="2" applyNumberFormat="1" applyFont="1" applyFill="1" applyBorder="1" applyAlignment="1" applyProtection="1">
      <alignment vertical="center"/>
      <protection locked="0"/>
    </xf>
    <xf numFmtId="37" fontId="7" fillId="0" borderId="10" xfId="2" applyNumberFormat="1" applyFont="1" applyFill="1" applyBorder="1" applyAlignment="1" applyProtection="1">
      <alignment vertical="center"/>
      <protection locked="0"/>
    </xf>
    <xf numFmtId="37" fontId="7" fillId="0" borderId="11" xfId="2" applyNumberFormat="1" applyFont="1" applyFill="1" applyBorder="1" applyAlignment="1" applyProtection="1">
      <alignment vertical="center"/>
      <protection locked="0"/>
    </xf>
    <xf numFmtId="37" fontId="7" fillId="0" borderId="12" xfId="2" applyNumberFormat="1" applyFont="1" applyFill="1" applyBorder="1" applyAlignment="1" applyProtection="1">
      <alignment vertical="center"/>
      <protection locked="0"/>
    </xf>
    <xf numFmtId="0" fontId="7" fillId="0" borderId="11" xfId="2" applyFont="1" applyFill="1" applyBorder="1" applyAlignment="1" applyProtection="1">
      <alignment horizontal="left" vertical="center"/>
    </xf>
    <xf numFmtId="0" fontId="7" fillId="0" borderId="13" xfId="2" applyFont="1" applyFill="1" applyBorder="1" applyAlignment="1" applyProtection="1">
      <alignment horizontal="left" vertical="center"/>
    </xf>
    <xf numFmtId="0" fontId="7" fillId="0" borderId="14" xfId="2" applyFont="1" applyFill="1" applyBorder="1" applyAlignment="1" applyProtection="1">
      <alignment horizontal="left" vertical="center"/>
    </xf>
    <xf numFmtId="9" fontId="7" fillId="4" borderId="15" xfId="1" applyNumberFormat="1" applyFont="1" applyFill="1" applyBorder="1" applyAlignment="1" applyProtection="1">
      <alignment horizontal="center" vertical="center"/>
    </xf>
    <xf numFmtId="0" fontId="7" fillId="0" borderId="11" xfId="2" applyFont="1" applyFill="1" applyBorder="1" applyAlignment="1" applyProtection="1">
      <alignment horizontal="left" vertical="center" wrapText="1"/>
    </xf>
    <xf numFmtId="164" fontId="6" fillId="2" borderId="9" xfId="0" applyNumberFormat="1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left" vertical="center" wrapText="1"/>
    </xf>
    <xf numFmtId="37" fontId="6" fillId="2" borderId="10" xfId="2" applyNumberFormat="1" applyFont="1" applyFill="1" applyBorder="1" applyAlignment="1" applyProtection="1">
      <alignment vertical="center"/>
    </xf>
    <xf numFmtId="37" fontId="6" fillId="2" borderId="11" xfId="2" applyNumberFormat="1" applyFont="1" applyFill="1" applyBorder="1" applyAlignment="1" applyProtection="1">
      <alignment vertical="center"/>
    </xf>
    <xf numFmtId="37" fontId="6" fillId="2" borderId="9" xfId="2" applyNumberFormat="1" applyFont="1" applyFill="1" applyBorder="1" applyAlignment="1" applyProtection="1">
      <alignment vertical="center"/>
    </xf>
    <xf numFmtId="9" fontId="6" fillId="2" borderId="12" xfId="1" applyNumberFormat="1" applyFont="1" applyFill="1" applyBorder="1" applyAlignment="1" applyProtection="1">
      <alignment horizontal="center" vertical="center"/>
    </xf>
    <xf numFmtId="37" fontId="6" fillId="2" borderId="12" xfId="2" applyNumberFormat="1" applyFont="1" applyFill="1" applyBorder="1" applyAlignment="1" applyProtection="1">
      <alignment vertical="center"/>
    </xf>
    <xf numFmtId="9" fontId="6" fillId="2" borderId="16" xfId="1" applyNumberFormat="1" applyFont="1" applyFill="1" applyBorder="1" applyAlignment="1" applyProtection="1">
      <alignment horizontal="center" vertical="center"/>
    </xf>
    <xf numFmtId="0" fontId="7" fillId="0" borderId="10" xfId="2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left" vertical="center" wrapText="1"/>
    </xf>
    <xf numFmtId="37" fontId="7" fillId="5" borderId="9" xfId="2" applyNumberFormat="1" applyFont="1" applyFill="1" applyBorder="1" applyAlignment="1" applyProtection="1">
      <alignment vertical="center"/>
    </xf>
    <xf numFmtId="9" fontId="7" fillId="5" borderId="12" xfId="1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left" vertical="center" wrapText="1"/>
    </xf>
    <xf numFmtId="37" fontId="7" fillId="0" borderId="10" xfId="0" applyNumberFormat="1" applyFont="1" applyFill="1" applyBorder="1" applyAlignment="1" applyProtection="1">
      <alignment horizontal="right" vertical="center"/>
      <protection locked="0"/>
    </xf>
    <xf numFmtId="37" fontId="7" fillId="0" borderId="11" xfId="0" applyNumberFormat="1" applyFont="1" applyFill="1" applyBorder="1" applyAlignment="1" applyProtection="1">
      <alignment horizontal="right" vertical="center"/>
      <protection locked="0"/>
    </xf>
    <xf numFmtId="37" fontId="7" fillId="0" borderId="12" xfId="0" applyNumberFormat="1" applyFont="1" applyFill="1" applyBorder="1" applyAlignment="1" applyProtection="1">
      <alignment horizontal="right" vertical="center"/>
      <protection locked="0"/>
    </xf>
    <xf numFmtId="9" fontId="7" fillId="4" borderId="17" xfId="1" applyNumberFormat="1" applyFont="1" applyFill="1" applyBorder="1" applyAlignment="1" applyProtection="1">
      <alignment horizontal="center" vertical="center"/>
    </xf>
    <xf numFmtId="37" fontId="7" fillId="0" borderId="18" xfId="2" applyNumberFormat="1" applyFont="1" applyFill="1" applyBorder="1" applyAlignment="1" applyProtection="1">
      <alignment horizontal="right" vertical="center"/>
      <protection locked="0"/>
    </xf>
    <xf numFmtId="37" fontId="7" fillId="0" borderId="19" xfId="2" applyNumberFormat="1" applyFont="1" applyFill="1" applyBorder="1" applyAlignment="1" applyProtection="1">
      <alignment horizontal="right" vertical="center"/>
      <protection locked="0"/>
    </xf>
    <xf numFmtId="37" fontId="7" fillId="4" borderId="20" xfId="2" applyNumberFormat="1" applyFont="1" applyFill="1" applyBorder="1" applyAlignment="1" applyProtection="1">
      <alignment horizontal="right" vertical="center"/>
    </xf>
    <xf numFmtId="37" fontId="7" fillId="0" borderId="15" xfId="2" applyNumberFormat="1" applyFont="1" applyFill="1" applyBorder="1" applyAlignment="1" applyProtection="1">
      <alignment horizontal="right" vertical="center"/>
      <protection locked="0"/>
    </xf>
    <xf numFmtId="37" fontId="7" fillId="5" borderId="20" xfId="2" applyNumberFormat="1" applyFont="1" applyFill="1" applyBorder="1" applyAlignment="1" applyProtection="1">
      <alignment horizontal="left" vertical="center"/>
    </xf>
    <xf numFmtId="9" fontId="7" fillId="5" borderId="17" xfId="1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left" vertical="center" wrapText="1"/>
    </xf>
    <xf numFmtId="0" fontId="8" fillId="2" borderId="21" xfId="2" applyFont="1" applyFill="1" applyBorder="1" applyAlignment="1" applyProtection="1">
      <alignment horizontal="right"/>
    </xf>
    <xf numFmtId="0" fontId="8" fillId="2" borderId="22" xfId="2" applyFont="1" applyFill="1" applyBorder="1" applyAlignment="1" applyProtection="1">
      <alignment horizontal="right"/>
    </xf>
    <xf numFmtId="37" fontId="8" fillId="2" borderId="22" xfId="2" applyNumberFormat="1" applyFont="1" applyFill="1" applyBorder="1" applyProtection="1"/>
    <xf numFmtId="37" fontId="8" fillId="2" borderId="23" xfId="2" applyNumberFormat="1" applyFont="1" applyFill="1" applyBorder="1" applyProtection="1"/>
    <xf numFmtId="37" fontId="8" fillId="2" borderId="21" xfId="2" applyNumberFormat="1" applyFont="1" applyFill="1" applyBorder="1" applyProtection="1"/>
    <xf numFmtId="10" fontId="8" fillId="2" borderId="24" xfId="1" applyNumberFormat="1" applyFont="1" applyFill="1" applyBorder="1" applyAlignment="1" applyProtection="1">
      <alignment horizontal="center" vertical="center"/>
    </xf>
    <xf numFmtId="37" fontId="8" fillId="2" borderId="25" xfId="2" applyNumberFormat="1" applyFont="1" applyFill="1" applyBorder="1" applyProtection="1"/>
    <xf numFmtId="0" fontId="2" fillId="0" borderId="0" xfId="0" applyFont="1" applyFill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center"/>
    </xf>
    <xf numFmtId="0" fontId="9" fillId="0" borderId="26" xfId="0" applyFont="1" applyFill="1" applyBorder="1" applyAlignment="1" applyProtection="1">
      <alignment horizontal="center" wrapText="1"/>
    </xf>
    <xf numFmtId="0" fontId="9" fillId="0" borderId="0" xfId="0" applyFont="1" applyFill="1" applyAlignment="1" applyProtection="1">
      <alignment vertical="center"/>
    </xf>
    <xf numFmtId="0" fontId="6" fillId="2" borderId="27" xfId="0" applyFont="1" applyFill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center"/>
    </xf>
    <xf numFmtId="41" fontId="6" fillId="2" borderId="28" xfId="0" applyNumberFormat="1" applyFont="1" applyFill="1" applyBorder="1" applyAlignment="1" applyProtection="1">
      <alignment horizontal="center"/>
    </xf>
    <xf numFmtId="9" fontId="6" fillId="2" borderId="29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vertical="center" wrapText="1"/>
    </xf>
    <xf numFmtId="3" fontId="3" fillId="0" borderId="30" xfId="0" applyNumberFormat="1" applyFont="1" applyFill="1" applyBorder="1" applyAlignment="1" applyProtection="1">
      <alignment vertical="center"/>
    </xf>
    <xf numFmtId="10" fontId="3" fillId="0" borderId="3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Protection="1"/>
    <xf numFmtId="0" fontId="10" fillId="2" borderId="27" xfId="0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right" vertical="center" wrapText="1"/>
    </xf>
    <xf numFmtId="41" fontId="8" fillId="2" borderId="30" xfId="0" applyNumberFormat="1" applyFont="1" applyFill="1" applyBorder="1" applyAlignment="1" applyProtection="1">
      <alignment vertical="center"/>
    </xf>
    <xf numFmtId="10" fontId="8" fillId="2" borderId="30" xfId="0" applyNumberFormat="1" applyFont="1" applyFill="1" applyBorder="1" applyAlignment="1" applyProtection="1">
      <alignment vertical="center"/>
    </xf>
    <xf numFmtId="0" fontId="9" fillId="0" borderId="28" xfId="0" applyFont="1" applyFill="1" applyBorder="1" applyAlignment="1" applyProtection="1">
      <alignment horizontal="center" wrapText="1"/>
    </xf>
    <xf numFmtId="0" fontId="6" fillId="2" borderId="30" xfId="0" applyFont="1" applyFill="1" applyBorder="1" applyAlignment="1" applyProtection="1">
      <alignment horizontal="center"/>
    </xf>
    <xf numFmtId="41" fontId="6" fillId="2" borderId="30" xfId="0" applyNumberFormat="1" applyFont="1" applyFill="1" applyBorder="1" applyAlignment="1" applyProtection="1">
      <alignment horizontal="center"/>
    </xf>
    <xf numFmtId="9" fontId="6" fillId="2" borderId="30" xfId="0" applyNumberFormat="1" applyFont="1" applyFill="1" applyBorder="1" applyAlignment="1" applyProtection="1">
      <alignment horizontal="center" vertical="center"/>
    </xf>
    <xf numFmtId="41" fontId="3" fillId="0" borderId="30" xfId="0" applyNumberFormat="1" applyFont="1" applyFill="1" applyBorder="1" applyAlignment="1" applyProtection="1">
      <alignment horizontal="left" vertical="center"/>
    </xf>
    <xf numFmtId="41" fontId="3" fillId="0" borderId="30" xfId="0" applyNumberFormat="1" applyFont="1" applyFill="1" applyBorder="1" applyAlignment="1" applyProtection="1">
      <alignment vertical="center"/>
    </xf>
    <xf numFmtId="0" fontId="3" fillId="0" borderId="30" xfId="0" applyFont="1" applyFill="1" applyBorder="1" applyAlignment="1" applyProtection="1">
      <alignment vertical="center"/>
    </xf>
    <xf numFmtId="0" fontId="7" fillId="2" borderId="27" xfId="0" applyFont="1" applyFill="1" applyBorder="1" applyAlignment="1" applyProtection="1">
      <alignment horizontal="center" vertical="center"/>
    </xf>
    <xf numFmtId="10" fontId="8" fillId="2" borderId="30" xfId="1" applyNumberFormat="1" applyFont="1" applyFill="1" applyBorder="1" applyAlignment="1" applyProtection="1">
      <alignment horizontal="center" vertical="center"/>
    </xf>
    <xf numFmtId="0" fontId="11" fillId="2" borderId="30" xfId="0" applyFont="1" applyFill="1" applyBorder="1" applyAlignment="1" applyProtection="1">
      <alignment horizontal="center"/>
    </xf>
    <xf numFmtId="41" fontId="11" fillId="2" borderId="30" xfId="0" applyNumberFormat="1" applyFont="1" applyFill="1" applyBorder="1" applyAlignment="1" applyProtection="1">
      <alignment horizontal="center"/>
    </xf>
    <xf numFmtId="9" fontId="11" fillId="2" borderId="30" xfId="0" applyNumberFormat="1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left" vertical="center" wrapText="1"/>
    </xf>
    <xf numFmtId="41" fontId="3" fillId="0" borderId="0" xfId="0" applyNumberFormat="1" applyFont="1" applyFill="1" applyProtection="1"/>
    <xf numFmtId="9" fontId="3" fillId="0" borderId="0" xfId="0" applyNumberFormat="1" applyFont="1" applyFill="1" applyAlignment="1" applyProtection="1">
      <alignment horizontal="center" vertical="center"/>
    </xf>
  </cellXfs>
  <cellStyles count="29">
    <cellStyle name="Énfasis 1" xfId="3"/>
    <cellStyle name="Énfasis 2" xfId="4"/>
    <cellStyle name="Énfasis 3" xfId="5"/>
    <cellStyle name="Énfasis1 - 20%" xfId="6"/>
    <cellStyle name="Énfasis1 - 40%" xfId="7"/>
    <cellStyle name="Énfasis1 - 60%" xfId="8"/>
    <cellStyle name="Énfasis2 - 20%" xfId="9"/>
    <cellStyle name="Énfasis2 - 40%" xfId="10"/>
    <cellStyle name="Énfasis2 - 60%" xfId="11"/>
    <cellStyle name="Énfasis3 - 20%" xfId="12"/>
    <cellStyle name="Énfasis3 - 40%" xfId="13"/>
    <cellStyle name="Énfasis3 - 60%" xfId="14"/>
    <cellStyle name="Énfasis4 - 20%" xfId="15"/>
    <cellStyle name="Énfasis4 - 40%" xfId="16"/>
    <cellStyle name="Énfasis4 - 60%" xfId="17"/>
    <cellStyle name="Énfasis5 - 20%" xfId="18"/>
    <cellStyle name="Énfasis5 - 40%" xfId="19"/>
    <cellStyle name="Énfasis5 - 60%" xfId="20"/>
    <cellStyle name="Énfasis6 - 20%" xfId="21"/>
    <cellStyle name="Énfasis6 - 40%" xfId="22"/>
    <cellStyle name="Énfasis6 - 60%" xfId="23"/>
    <cellStyle name="Euro" xfId="24"/>
    <cellStyle name="Normal" xfId="0" builtinId="0"/>
    <cellStyle name="Normal 2" xfId="2"/>
    <cellStyle name="Normal 3" xfId="25"/>
    <cellStyle name="Normal 4" xfId="26"/>
    <cellStyle name="Porcentaje" xfId="1" builtinId="5"/>
    <cellStyle name="Porcentual 2" xfId="27"/>
    <cellStyle name="Título de hoja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B4BD-4C7A-94D7-F55A22D85AC2}"/>
              </c:ext>
            </c:extLst>
          </c:dPt>
          <c:dPt>
            <c:idx val="2"/>
            <c:invertIfNegative val="0"/>
            <c:bubble3D val="0"/>
            <c:spPr>
              <a:solidFill>
                <a:srgbClr val="00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4BD-4C7A-94D7-F55A22D85AC2}"/>
              </c:ext>
            </c:extLst>
          </c:dPt>
          <c:val>
            <c:numRef>
              <c:f>'PROYECCIONES INGRESOS'!$C$75:$C$77</c:f>
              <c:numCache>
                <c:formatCode>#,##0</c:formatCode>
                <c:ptCount val="3"/>
                <c:pt idx="0">
                  <c:v>8690598</c:v>
                </c:pt>
                <c:pt idx="1">
                  <c:v>41477680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4BD-4C7A-94D7-F55A22D85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90"/>
        <c:axId val="131407872"/>
        <c:axId val="131409408"/>
      </c:barChart>
      <c:catAx>
        <c:axId val="13140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s-ES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31409408"/>
        <c:crosses val="autoZero"/>
        <c:auto val="1"/>
        <c:lblAlgn val="ctr"/>
        <c:lblOffset val="100"/>
        <c:noMultiLvlLbl val="0"/>
      </c:catAx>
      <c:valAx>
        <c:axId val="131409408"/>
        <c:scaling>
          <c:orientation val="minMax"/>
        </c:scaling>
        <c:delete val="1"/>
        <c:axPos val="l"/>
        <c:majorGridlines/>
        <c:numFmt formatCode="#,##0" sourceLinked="1"/>
        <c:majorTickMark val="out"/>
        <c:minorTickMark val="none"/>
        <c:tickLblPos val="nextTo"/>
        <c:crossAx val="13140787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accent3">
          <a:lumMod val="60000"/>
          <a:lumOff val="40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view3D>
      <c:rotX val="0"/>
      <c:hPercent val="289"/>
      <c:rotY val="0"/>
      <c:depthPercent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0B64-4C63-9CB5-56A1D5AD3A9E}"/>
              </c:ext>
            </c:extLst>
          </c:dPt>
          <c:dPt>
            <c:idx val="2"/>
            <c:invertIfNegative val="0"/>
            <c:bubble3D val="0"/>
            <c:spPr>
              <a:solidFill>
                <a:srgbClr val="00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B64-4C63-9CB5-56A1D5AD3A9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B64-4C63-9CB5-56A1D5AD3A9E}"/>
              </c:ext>
            </c:extLst>
          </c:dPt>
          <c:dPt>
            <c:idx val="4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B64-4C63-9CB5-56A1D5AD3A9E}"/>
              </c:ext>
            </c:extLst>
          </c:dPt>
          <c:cat>
            <c:numRef>
              <c:f>'PROYECCIONES INGRESOS'!$A$81:$A$87</c:f>
              <c:numCache>
                <c:formatCode>General</c:formatCode>
                <c:ptCount val="7"/>
                <c:pt idx="0">
                  <c:v>1.1000000000000001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1.6</c:v>
                </c:pt>
                <c:pt idx="6">
                  <c:v>1.7</c:v>
                </c:pt>
              </c:numCache>
            </c:numRef>
          </c:cat>
          <c:val>
            <c:numRef>
              <c:f>'PROYECCIONES INGRESOS'!$C$81:$C$87</c:f>
              <c:numCache>
                <c:formatCode>_(* #,##0_);_(* \(#,##0\);_(* "-"_);_(@_)</c:formatCode>
                <c:ptCount val="7"/>
                <c:pt idx="0">
                  <c:v>8200360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24286508.199999999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B64-4C63-9CB5-56A1D5AD3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133239552"/>
        <c:axId val="133241088"/>
        <c:axId val="0"/>
      </c:bar3DChart>
      <c:catAx>
        <c:axId val="133239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s-ES"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33241088"/>
        <c:crosses val="autoZero"/>
        <c:auto val="1"/>
        <c:lblAlgn val="ctr"/>
        <c:lblOffset val="100"/>
        <c:noMultiLvlLbl val="0"/>
      </c:catAx>
      <c:valAx>
        <c:axId val="133241088"/>
        <c:scaling>
          <c:orientation val="minMax"/>
        </c:scaling>
        <c:delete val="0"/>
        <c:axPos val="b"/>
        <c:majorGridlines/>
        <c:numFmt formatCode="_(* #,##0_);_(* \(#,##0\);_(* &quot;-&quot;_);_(@_)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33239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  <c:spPr>
    <a:ln>
      <a:solidFill>
        <a:schemeClr val="accent3">
          <a:lumMod val="60000"/>
          <a:lumOff val="40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view3D>
      <c:rotX val="0"/>
      <c:hPercent val="289"/>
      <c:rotY val="0"/>
      <c:depthPercent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0B64-4C63-9CB5-56A1D5AD3A9E}"/>
              </c:ext>
            </c:extLst>
          </c:dPt>
          <c:dPt>
            <c:idx val="2"/>
            <c:invertIfNegative val="0"/>
            <c:bubble3D val="0"/>
            <c:spPr>
              <a:solidFill>
                <a:srgbClr val="0099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B64-4C63-9CB5-56A1D5AD3A9E}"/>
              </c:ext>
            </c:extLst>
          </c:dPt>
          <c:val>
            <c:numRef>
              <c:f>'PROYECCIONES INGRESOS'!$A$93:$A$95</c:f>
              <c:numCache>
                <c:formatCode>General</c:formatCode>
                <c:ptCount val="3"/>
                <c:pt idx="0">
                  <c:v>2.5</c:v>
                </c:pt>
                <c:pt idx="1">
                  <c:v>2.6</c:v>
                </c:pt>
                <c:pt idx="2">
                  <c:v>2.7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B64-4C63-9CB5-56A1D5AD3A9E}"/>
            </c:ext>
          </c:extLst>
        </c:ser>
        <c:ser>
          <c:idx val="1"/>
          <c:order val="1"/>
          <c:invertIfNegative val="0"/>
          <c:val>
            <c:numRef>
              <c:f>'PROYECCIONES INGRESOS'!$C$93:$C$95</c:f>
              <c:numCache>
                <c:formatCode>_(* #,##0_);_(* \(#,##0\);_(* "-"_);_(@_)</c:formatCode>
                <c:ptCount val="3"/>
                <c:pt idx="0">
                  <c:v>17681410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C83-4B2E-8205-D0021C6F1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133268992"/>
        <c:axId val="133270528"/>
        <c:axId val="0"/>
      </c:bar3DChart>
      <c:catAx>
        <c:axId val="1332689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33270528"/>
        <c:crosses val="autoZero"/>
        <c:auto val="1"/>
        <c:lblAlgn val="ctr"/>
        <c:lblOffset val="100"/>
        <c:noMultiLvlLbl val="0"/>
      </c:catAx>
      <c:valAx>
        <c:axId val="13327052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33268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accent3">
          <a:lumMod val="60000"/>
          <a:lumOff val="40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73</xdr:row>
      <xdr:rowOff>0</xdr:rowOff>
    </xdr:from>
    <xdr:to>
      <xdr:col>8</xdr:col>
      <xdr:colOff>857250</xdr:colOff>
      <xdr:row>78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200-0000952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79</xdr:row>
      <xdr:rowOff>0</xdr:rowOff>
    </xdr:from>
    <xdr:to>
      <xdr:col>8</xdr:col>
      <xdr:colOff>857250</xdr:colOff>
      <xdr:row>88</xdr:row>
      <xdr:rowOff>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200-0000962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55418</xdr:colOff>
      <xdr:row>90</xdr:row>
      <xdr:rowOff>27708</xdr:rowOff>
    </xdr:from>
    <xdr:to>
      <xdr:col>8</xdr:col>
      <xdr:colOff>874568</xdr:colOff>
      <xdr:row>95</xdr:row>
      <xdr:rowOff>173180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ESUPUESTO%202019%20MUNICIP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CIÓN DE INGRESOS"/>
      <sheetName val="PRESUP.EGRESOS FUENTE FINANCIAM"/>
      <sheetName val="PROYECCIONES INGRESOS"/>
      <sheetName val="PROYECCIONES EGRESOS"/>
      <sheetName val="CLASIFIC.ADMINISTRATIVA"/>
      <sheetName val="CLASIFIC.FUNCIONAL DEL GASTO"/>
      <sheetName val="ESTUDIOS ACTUARIALES"/>
      <sheetName val="PLANTILLA  "/>
      <sheetName val=" CAT. FUNCION, SUB FUNCION"/>
    </sheetNames>
    <sheetDataSet>
      <sheetData sheetId="0">
        <row r="2">
          <cell r="A2" t="str">
            <v>Nombre del Municipio: MUNICIPIO DE TENAMAXTLAN, JALISCO</v>
          </cell>
        </row>
        <row r="7">
          <cell r="C7">
            <v>58000</v>
          </cell>
        </row>
        <row r="9">
          <cell r="C9">
            <v>3837260</v>
          </cell>
        </row>
        <row r="17">
          <cell r="C17">
            <v>115000</v>
          </cell>
        </row>
        <row r="35">
          <cell r="C35">
            <v>395700</v>
          </cell>
        </row>
        <row r="41">
          <cell r="C41">
            <v>2363039</v>
          </cell>
        </row>
        <row r="56">
          <cell r="C56">
            <v>15040</v>
          </cell>
        </row>
        <row r="57">
          <cell r="C57">
            <v>64248</v>
          </cell>
        </row>
        <row r="62">
          <cell r="C62">
            <v>0</v>
          </cell>
        </row>
        <row r="64">
          <cell r="C64">
            <v>234951</v>
          </cell>
        </row>
        <row r="71">
          <cell r="C71">
            <v>1568740</v>
          </cell>
        </row>
        <row r="91">
          <cell r="C91">
            <v>38620</v>
          </cell>
        </row>
        <row r="93">
          <cell r="C93">
            <v>24258880</v>
          </cell>
        </row>
        <row r="96">
          <cell r="C96">
            <v>7018800</v>
          </cell>
        </row>
        <row r="101">
          <cell r="C101">
            <v>10200000</v>
          </cell>
        </row>
      </sheetData>
      <sheetData sheetId="1">
        <row r="433">
          <cell r="C433">
            <v>8200360</v>
          </cell>
          <cell r="D433">
            <v>0</v>
          </cell>
          <cell r="E433">
            <v>0</v>
          </cell>
          <cell r="F433">
            <v>0</v>
          </cell>
          <cell r="G433">
            <v>24286508.199999999</v>
          </cell>
          <cell r="H433">
            <v>0</v>
          </cell>
          <cell r="I433">
            <v>0</v>
          </cell>
          <cell r="J433">
            <v>17681410</v>
          </cell>
          <cell r="K433">
            <v>0</v>
          </cell>
          <cell r="L433">
            <v>0</v>
          </cell>
        </row>
      </sheetData>
      <sheetData sheetId="2">
        <row r="75">
          <cell r="C75">
            <v>8690598</v>
          </cell>
        </row>
        <row r="76">
          <cell r="C76">
            <v>41477680</v>
          </cell>
        </row>
        <row r="77">
          <cell r="C77">
            <v>0</v>
          </cell>
        </row>
        <row r="81">
          <cell r="A81">
            <v>1.1000000000000001</v>
          </cell>
          <cell r="C81">
            <v>8200360</v>
          </cell>
        </row>
        <row r="82">
          <cell r="A82">
            <v>1.2</v>
          </cell>
          <cell r="C82">
            <v>0</v>
          </cell>
        </row>
        <row r="83">
          <cell r="A83">
            <v>1.3</v>
          </cell>
          <cell r="C83">
            <v>0</v>
          </cell>
        </row>
        <row r="84">
          <cell r="A84">
            <v>1.4</v>
          </cell>
          <cell r="C84">
            <v>0</v>
          </cell>
        </row>
        <row r="85">
          <cell r="A85">
            <v>1.5</v>
          </cell>
          <cell r="C85">
            <v>24286508.199999999</v>
          </cell>
        </row>
        <row r="86">
          <cell r="A86">
            <v>1.6</v>
          </cell>
          <cell r="C86">
            <v>0</v>
          </cell>
        </row>
        <row r="87">
          <cell r="A87">
            <v>1.7</v>
          </cell>
          <cell r="C87">
            <v>0</v>
          </cell>
        </row>
        <row r="93">
          <cell r="A93">
            <v>2.5</v>
          </cell>
          <cell r="C93">
            <v>17681410</v>
          </cell>
        </row>
        <row r="94">
          <cell r="A94">
            <v>2.6</v>
          </cell>
          <cell r="C94">
            <v>0</v>
          </cell>
        </row>
        <row r="95">
          <cell r="A95">
            <v>2.7</v>
          </cell>
          <cell r="C95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36F"/>
  </sheetPr>
  <dimension ref="A1:L96"/>
  <sheetViews>
    <sheetView showGridLines="0" tabSelected="1" zoomScale="110" zoomScaleNormal="110" workbookViewId="0">
      <selection activeCell="G69" sqref="G69"/>
    </sheetView>
  </sheetViews>
  <sheetFormatPr baseColWidth="10" defaultColWidth="11.42578125" defaultRowHeight="12.75" customHeight="1" x14ac:dyDescent="0.2"/>
  <cols>
    <col min="1" max="1" width="4.85546875" style="79" customWidth="1"/>
    <col min="2" max="2" width="32.85546875" style="84" customWidth="1"/>
    <col min="3" max="3" width="14.28515625" style="102" customWidth="1"/>
    <col min="4" max="4" width="28.85546875" style="103" customWidth="1"/>
    <col min="5" max="8" width="15.42578125" style="84" customWidth="1"/>
    <col min="9" max="9" width="13" style="84" customWidth="1"/>
    <col min="10" max="12" width="16.85546875" style="84" customWidth="1"/>
    <col min="13" max="16384" width="11.42578125" style="3"/>
  </cols>
  <sheetData>
    <row r="1" spans="1:12" ht="30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.75" customHeight="1" x14ac:dyDescent="0.2">
      <c r="A2" s="4" t="str">
        <f>'[1]ESTIMACIÓN DE INGRESOS'!A2:C2</f>
        <v>Nombre del Municipio: MUNICIPIO DE TENAMAXTLAN, JALISCO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7.25" customHeight="1" x14ac:dyDescent="0.2">
      <c r="A3" s="6" t="s">
        <v>1</v>
      </c>
      <c r="B3" s="6"/>
      <c r="C3" s="6"/>
      <c r="D3" s="6"/>
      <c r="E3" s="7" t="s">
        <v>2</v>
      </c>
      <c r="F3" s="7" t="s">
        <v>3</v>
      </c>
      <c r="G3" s="8" t="s">
        <v>4</v>
      </c>
      <c r="H3" s="7" t="s">
        <v>5</v>
      </c>
      <c r="I3" s="9" t="s">
        <v>6</v>
      </c>
      <c r="J3" s="7" t="s">
        <v>7</v>
      </c>
      <c r="K3" s="7" t="s">
        <v>8</v>
      </c>
      <c r="L3" s="7" t="s">
        <v>9</v>
      </c>
    </row>
    <row r="4" spans="1:12" ht="10.9" customHeight="1" x14ac:dyDescent="0.2">
      <c r="A4" s="6"/>
      <c r="B4" s="6"/>
      <c r="C4" s="6"/>
      <c r="D4" s="6"/>
      <c r="E4" s="7"/>
      <c r="F4" s="7"/>
      <c r="G4" s="8"/>
      <c r="H4" s="7"/>
      <c r="I4" s="9"/>
      <c r="J4" s="7"/>
      <c r="K4" s="7"/>
      <c r="L4" s="7"/>
    </row>
    <row r="5" spans="1:12" ht="17.45" customHeight="1" x14ac:dyDescent="0.2">
      <c r="A5" s="10" t="s">
        <v>10</v>
      </c>
      <c r="B5" s="11"/>
      <c r="C5" s="11"/>
      <c r="D5" s="11"/>
      <c r="E5" s="11"/>
      <c r="F5" s="11"/>
      <c r="G5" s="11"/>
      <c r="H5" s="10"/>
      <c r="I5" s="12"/>
      <c r="J5" s="3"/>
      <c r="K5" s="3"/>
      <c r="L5" s="13"/>
    </row>
    <row r="6" spans="1:12" ht="17.45" customHeight="1" x14ac:dyDescent="0.2">
      <c r="A6" s="14">
        <v>1</v>
      </c>
      <c r="B6" s="15" t="s">
        <v>11</v>
      </c>
      <c r="C6" s="15"/>
      <c r="D6" s="15"/>
      <c r="E6" s="16">
        <f>SUM(E7:E15)</f>
        <v>0</v>
      </c>
      <c r="F6" s="16">
        <f>SUM(F7:F15)</f>
        <v>0</v>
      </c>
      <c r="G6" s="17">
        <f>SUM(G7:G15)</f>
        <v>4137998</v>
      </c>
      <c r="H6" s="18">
        <f>SUM(H7:H15)</f>
        <v>4010260</v>
      </c>
      <c r="I6" s="19">
        <f>H6/G6-1</f>
        <v>-3.0869517094981647E-2</v>
      </c>
      <c r="J6" s="16">
        <f>SUM(J7:J15)</f>
        <v>0</v>
      </c>
      <c r="K6" s="16">
        <f>SUM(K7:K15)</f>
        <v>0</v>
      </c>
      <c r="L6" s="20">
        <f>SUM(L7:L15)</f>
        <v>0</v>
      </c>
    </row>
    <row r="7" spans="1:12" ht="15" customHeight="1" x14ac:dyDescent="0.2">
      <c r="A7" s="21">
        <v>1.1000000000000001</v>
      </c>
      <c r="B7" s="22" t="s">
        <v>12</v>
      </c>
      <c r="C7" s="22"/>
      <c r="D7" s="22"/>
      <c r="E7" s="23"/>
      <c r="F7" s="23"/>
      <c r="G7" s="24">
        <v>42000</v>
      </c>
      <c r="H7" s="25">
        <f>'[1]ESTIMACIÓN DE INGRESOS'!$C$7</f>
        <v>58000</v>
      </c>
      <c r="I7" s="26">
        <f t="shared" ref="I7:I69" si="0">H7/G7-1</f>
        <v>0.38095238095238093</v>
      </c>
      <c r="J7" s="23"/>
      <c r="K7" s="23"/>
      <c r="L7" s="27"/>
    </row>
    <row r="8" spans="1:12" ht="15" customHeight="1" x14ac:dyDescent="0.2">
      <c r="A8" s="21">
        <v>1.2</v>
      </c>
      <c r="B8" s="22" t="s">
        <v>13</v>
      </c>
      <c r="C8" s="22"/>
      <c r="D8" s="22"/>
      <c r="E8" s="23"/>
      <c r="F8" s="23"/>
      <c r="G8" s="24">
        <v>4036998</v>
      </c>
      <c r="H8" s="25">
        <f>'[1]ESTIMACIÓN DE INGRESOS'!$C$9</f>
        <v>3837260</v>
      </c>
      <c r="I8" s="26">
        <f t="shared" si="0"/>
        <v>-4.9476863748755928E-2</v>
      </c>
      <c r="J8" s="23"/>
      <c r="K8" s="23"/>
      <c r="L8" s="27"/>
    </row>
    <row r="9" spans="1:12" ht="15" customHeight="1" x14ac:dyDescent="0.2">
      <c r="A9" s="21">
        <v>1.3</v>
      </c>
      <c r="B9" s="22" t="s">
        <v>14</v>
      </c>
      <c r="C9" s="22"/>
      <c r="D9" s="22"/>
      <c r="E9" s="28"/>
      <c r="F9" s="28"/>
      <c r="G9" s="29"/>
      <c r="H9" s="25">
        <f>'[1]ESTIMACIÓN DE INGRESOS'!C13</f>
        <v>0</v>
      </c>
      <c r="I9" s="26" t="e">
        <f t="shared" si="0"/>
        <v>#DIV/0!</v>
      </c>
      <c r="J9" s="28"/>
      <c r="K9" s="28"/>
      <c r="L9" s="30"/>
    </row>
    <row r="10" spans="1:12" ht="15" customHeight="1" x14ac:dyDescent="0.2">
      <c r="A10" s="21">
        <v>1.4</v>
      </c>
      <c r="B10" s="22" t="s">
        <v>15</v>
      </c>
      <c r="C10" s="22"/>
      <c r="D10" s="22"/>
      <c r="E10" s="28"/>
      <c r="F10" s="28"/>
      <c r="G10" s="29"/>
      <c r="H10" s="25">
        <f>'[1]ESTIMACIÓN DE INGRESOS'!C14</f>
        <v>0</v>
      </c>
      <c r="I10" s="26" t="e">
        <f t="shared" si="0"/>
        <v>#DIV/0!</v>
      </c>
      <c r="J10" s="28"/>
      <c r="K10" s="28"/>
      <c r="L10" s="30"/>
    </row>
    <row r="11" spans="1:12" ht="15" customHeight="1" x14ac:dyDescent="0.2">
      <c r="A11" s="21">
        <v>1.5</v>
      </c>
      <c r="B11" s="22" t="s">
        <v>16</v>
      </c>
      <c r="C11" s="22"/>
      <c r="D11" s="22"/>
      <c r="E11" s="28"/>
      <c r="F11" s="28"/>
      <c r="G11" s="29"/>
      <c r="H11" s="25">
        <f>'[1]ESTIMACIÓN DE INGRESOS'!C15</f>
        <v>0</v>
      </c>
      <c r="I11" s="26" t="e">
        <f t="shared" si="0"/>
        <v>#DIV/0!</v>
      </c>
      <c r="J11" s="28"/>
      <c r="K11" s="28"/>
      <c r="L11" s="30"/>
    </row>
    <row r="12" spans="1:12" ht="15" customHeight="1" x14ac:dyDescent="0.2">
      <c r="A12" s="21">
        <v>1.6</v>
      </c>
      <c r="B12" s="22" t="s">
        <v>17</v>
      </c>
      <c r="C12" s="22"/>
      <c r="D12" s="22"/>
      <c r="E12" s="28"/>
      <c r="F12" s="28"/>
      <c r="G12" s="29"/>
      <c r="H12" s="25">
        <f>'[1]ESTIMACIÓN DE INGRESOS'!C16</f>
        <v>0</v>
      </c>
      <c r="I12" s="26" t="e">
        <f t="shared" si="0"/>
        <v>#DIV/0!</v>
      </c>
      <c r="J12" s="28"/>
      <c r="K12" s="28"/>
      <c r="L12" s="30"/>
    </row>
    <row r="13" spans="1:12" ht="15" customHeight="1" x14ac:dyDescent="0.2">
      <c r="A13" s="21">
        <v>1.7</v>
      </c>
      <c r="B13" s="31" t="s">
        <v>18</v>
      </c>
      <c r="C13" s="32"/>
      <c r="D13" s="33"/>
      <c r="E13" s="23"/>
      <c r="F13" s="23"/>
      <c r="G13" s="24">
        <v>59000</v>
      </c>
      <c r="H13" s="25">
        <f>'[1]ESTIMACIÓN DE INGRESOS'!C17</f>
        <v>115000</v>
      </c>
      <c r="I13" s="26">
        <f t="shared" si="0"/>
        <v>0.94915254237288127</v>
      </c>
      <c r="J13" s="23"/>
      <c r="K13" s="23"/>
      <c r="L13" s="27"/>
    </row>
    <row r="14" spans="1:12" ht="15" customHeight="1" x14ac:dyDescent="0.2">
      <c r="A14" s="21">
        <v>1.8</v>
      </c>
      <c r="B14" s="31" t="s">
        <v>19</v>
      </c>
      <c r="C14" s="32"/>
      <c r="D14" s="33"/>
      <c r="E14" s="23"/>
      <c r="F14" s="23"/>
      <c r="G14" s="24"/>
      <c r="H14" s="25">
        <f>'[1]ESTIMACIÓN DE INGRESOS'!C23</f>
        <v>0</v>
      </c>
      <c r="I14" s="34" t="e">
        <f t="shared" si="0"/>
        <v>#DIV/0!</v>
      </c>
      <c r="J14" s="23"/>
      <c r="K14" s="23"/>
      <c r="L14" s="27"/>
    </row>
    <row r="15" spans="1:12" ht="24.6" customHeight="1" x14ac:dyDescent="0.2">
      <c r="A15" s="21">
        <v>1.9</v>
      </c>
      <c r="B15" s="35" t="s">
        <v>20</v>
      </c>
      <c r="C15" s="32"/>
      <c r="D15" s="33"/>
      <c r="E15" s="23"/>
      <c r="F15" s="23"/>
      <c r="G15" s="24"/>
      <c r="H15" s="25">
        <f>'[1]ESTIMACIÓN DE INGRESOS'!C24</f>
        <v>0</v>
      </c>
      <c r="I15" s="34" t="e">
        <f t="shared" si="0"/>
        <v>#DIV/0!</v>
      </c>
      <c r="J15" s="23"/>
      <c r="K15" s="23"/>
      <c r="L15" s="27"/>
    </row>
    <row r="16" spans="1:12" ht="17.45" customHeight="1" x14ac:dyDescent="0.2">
      <c r="A16" s="36">
        <v>2</v>
      </c>
      <c r="B16" s="37" t="s">
        <v>21</v>
      </c>
      <c r="C16" s="37"/>
      <c r="D16" s="37"/>
      <c r="E16" s="38">
        <f>SUM(E17:E21)</f>
        <v>0</v>
      </c>
      <c r="F16" s="38">
        <f>SUM(F17:F21)</f>
        <v>0</v>
      </c>
      <c r="G16" s="39">
        <f>SUM(G17:G21)</f>
        <v>0</v>
      </c>
      <c r="H16" s="40">
        <f>SUM(H17:H21)</f>
        <v>0</v>
      </c>
      <c r="I16" s="41" t="e">
        <f t="shared" si="0"/>
        <v>#DIV/0!</v>
      </c>
      <c r="J16" s="38">
        <f>SUM(J17:J21)</f>
        <v>0</v>
      </c>
      <c r="K16" s="38">
        <f>SUM(K17:K21)</f>
        <v>0</v>
      </c>
      <c r="L16" s="42">
        <f>SUM(L17:L21)</f>
        <v>0</v>
      </c>
    </row>
    <row r="17" spans="1:12" x14ac:dyDescent="0.2">
      <c r="A17" s="21">
        <v>2.1</v>
      </c>
      <c r="B17" s="31" t="s">
        <v>22</v>
      </c>
      <c r="C17" s="32"/>
      <c r="D17" s="33"/>
      <c r="E17" s="23"/>
      <c r="F17" s="23"/>
      <c r="G17" s="24"/>
      <c r="H17" s="25">
        <f>'[1]ESTIMACIÓN DE INGRESOS'!C26</f>
        <v>0</v>
      </c>
      <c r="I17" s="26" t="e">
        <f t="shared" si="0"/>
        <v>#DIV/0!</v>
      </c>
      <c r="J17" s="23"/>
      <c r="K17" s="23"/>
      <c r="L17" s="27"/>
    </row>
    <row r="18" spans="1:12" ht="15" customHeight="1" x14ac:dyDescent="0.2">
      <c r="A18" s="21">
        <v>2.2000000000000002</v>
      </c>
      <c r="B18" s="31" t="s">
        <v>23</v>
      </c>
      <c r="C18" s="32"/>
      <c r="D18" s="33"/>
      <c r="E18" s="28"/>
      <c r="F18" s="28"/>
      <c r="G18" s="29"/>
      <c r="H18" s="25">
        <f>'[1]ESTIMACIÓN DE INGRESOS'!C27</f>
        <v>0</v>
      </c>
      <c r="I18" s="26" t="e">
        <f t="shared" si="0"/>
        <v>#DIV/0!</v>
      </c>
      <c r="J18" s="28"/>
      <c r="K18" s="28"/>
      <c r="L18" s="30"/>
    </row>
    <row r="19" spans="1:12" ht="15" customHeight="1" x14ac:dyDescent="0.2">
      <c r="A19" s="21">
        <v>2.2999999999999998</v>
      </c>
      <c r="B19" s="31" t="s">
        <v>24</v>
      </c>
      <c r="C19" s="32"/>
      <c r="D19" s="33"/>
      <c r="E19" s="28"/>
      <c r="F19" s="28"/>
      <c r="G19" s="29"/>
      <c r="H19" s="25">
        <f>'[1]ESTIMACIÓN DE INGRESOS'!C28</f>
        <v>0</v>
      </c>
      <c r="I19" s="26" t="e">
        <f t="shared" si="0"/>
        <v>#DIV/0!</v>
      </c>
      <c r="J19" s="28"/>
      <c r="K19" s="28"/>
      <c r="L19" s="30"/>
    </row>
    <row r="20" spans="1:12" ht="15" customHeight="1" x14ac:dyDescent="0.2">
      <c r="A20" s="21">
        <v>2.4</v>
      </c>
      <c r="B20" s="31" t="s">
        <v>25</v>
      </c>
      <c r="C20" s="32"/>
      <c r="D20" s="33"/>
      <c r="E20" s="23"/>
      <c r="F20" s="23"/>
      <c r="G20" s="24"/>
      <c r="H20" s="25">
        <f>'[1]ESTIMACIÓN DE INGRESOS'!C29</f>
        <v>0</v>
      </c>
      <c r="I20" s="26" t="e">
        <f t="shared" si="0"/>
        <v>#DIV/0!</v>
      </c>
      <c r="J20" s="23"/>
      <c r="K20" s="23"/>
      <c r="L20" s="27"/>
    </row>
    <row r="21" spans="1:12" ht="15" customHeight="1" x14ac:dyDescent="0.2">
      <c r="A21" s="21">
        <v>2.5</v>
      </c>
      <c r="B21" s="31" t="s">
        <v>26</v>
      </c>
      <c r="C21" s="32"/>
      <c r="D21" s="33"/>
      <c r="E21" s="23"/>
      <c r="F21" s="23"/>
      <c r="G21" s="24"/>
      <c r="H21" s="25">
        <f>'[1]ESTIMACIÓN DE INGRESOS'!C30</f>
        <v>0</v>
      </c>
      <c r="I21" s="26" t="e">
        <f t="shared" si="0"/>
        <v>#DIV/0!</v>
      </c>
      <c r="J21" s="23"/>
      <c r="K21" s="23"/>
      <c r="L21" s="27"/>
    </row>
    <row r="22" spans="1:12" ht="16.899999999999999" customHeight="1" x14ac:dyDescent="0.2">
      <c r="A22" s="36">
        <v>3</v>
      </c>
      <c r="B22" s="37" t="s">
        <v>27</v>
      </c>
      <c r="C22" s="37"/>
      <c r="D22" s="37"/>
      <c r="E22" s="38">
        <f>SUM(E23:E24)</f>
        <v>0</v>
      </c>
      <c r="F22" s="38">
        <f>SUM(F23:F24)</f>
        <v>0</v>
      </c>
      <c r="G22" s="39">
        <f>SUM(G23:G24)</f>
        <v>0</v>
      </c>
      <c r="H22" s="40">
        <f>SUM(H23:H24)</f>
        <v>0</v>
      </c>
      <c r="I22" s="43" t="e">
        <f t="shared" si="0"/>
        <v>#DIV/0!</v>
      </c>
      <c r="J22" s="38">
        <f>SUM(J23:J24)</f>
        <v>0</v>
      </c>
      <c r="K22" s="38">
        <f>SUM(K23:K24)</f>
        <v>0</v>
      </c>
      <c r="L22" s="42">
        <f>SUM(L23:L24)</f>
        <v>0</v>
      </c>
    </row>
    <row r="23" spans="1:12" ht="15" customHeight="1" x14ac:dyDescent="0.2">
      <c r="A23" s="21">
        <v>3.1</v>
      </c>
      <c r="B23" s="22" t="s">
        <v>28</v>
      </c>
      <c r="C23" s="22"/>
      <c r="D23" s="22"/>
      <c r="E23" s="28"/>
      <c r="F23" s="28"/>
      <c r="G23" s="29"/>
      <c r="H23" s="25">
        <f>'[1]ESTIMACIÓN DE INGRESOS'!C32</f>
        <v>0</v>
      </c>
      <c r="I23" s="34" t="e">
        <f t="shared" si="0"/>
        <v>#DIV/0!</v>
      </c>
      <c r="J23" s="28"/>
      <c r="K23" s="28"/>
      <c r="L23" s="30"/>
    </row>
    <row r="24" spans="1:12" ht="22.9" customHeight="1" x14ac:dyDescent="0.2">
      <c r="A24" s="21">
        <v>3.9</v>
      </c>
      <c r="B24" s="44" t="s">
        <v>29</v>
      </c>
      <c r="C24" s="22"/>
      <c r="D24" s="22"/>
      <c r="E24" s="28"/>
      <c r="F24" s="28"/>
      <c r="G24" s="29"/>
      <c r="H24" s="25">
        <f>'[1]ESTIMACIÓN DE INGRESOS'!C33</f>
        <v>0</v>
      </c>
      <c r="I24" s="34" t="e">
        <f t="shared" si="0"/>
        <v>#DIV/0!</v>
      </c>
      <c r="J24" s="28"/>
      <c r="K24" s="28"/>
      <c r="L24" s="30"/>
    </row>
    <row r="25" spans="1:12" ht="19.149999999999999" customHeight="1" x14ac:dyDescent="0.2">
      <c r="A25" s="36">
        <v>4</v>
      </c>
      <c r="B25" s="37" t="s">
        <v>30</v>
      </c>
      <c r="C25" s="37"/>
      <c r="D25" s="37"/>
      <c r="E25" s="38">
        <f>SUM(E26:E31)</f>
        <v>0</v>
      </c>
      <c r="F25" s="38">
        <f>SUM(F26:F31)</f>
        <v>0</v>
      </c>
      <c r="G25" s="39">
        <f>SUM(G26:G31)</f>
        <v>3001318</v>
      </c>
      <c r="H25" s="40">
        <f>SUM(H26:H31)</f>
        <v>2838027</v>
      </c>
      <c r="I25" s="43">
        <f t="shared" si="0"/>
        <v>-5.4406430774746273E-2</v>
      </c>
      <c r="J25" s="38">
        <f>SUM(J26:J31)</f>
        <v>0</v>
      </c>
      <c r="K25" s="38">
        <f>SUM(K26:K31)</f>
        <v>0</v>
      </c>
      <c r="L25" s="42">
        <f>SUM(L26:L31)</f>
        <v>0</v>
      </c>
    </row>
    <row r="26" spans="1:12" x14ac:dyDescent="0.2">
      <c r="A26" s="21">
        <v>4.0999999999999996</v>
      </c>
      <c r="B26" s="45" t="s">
        <v>31</v>
      </c>
      <c r="C26" s="45"/>
      <c r="D26" s="45"/>
      <c r="E26" s="23"/>
      <c r="F26" s="23"/>
      <c r="G26" s="24">
        <v>440000</v>
      </c>
      <c r="H26" s="25">
        <f>'[1]ESTIMACIÓN DE INGRESOS'!$C$35</f>
        <v>395700</v>
      </c>
      <c r="I26" s="26">
        <f t="shared" si="0"/>
        <v>-0.10068181818181821</v>
      </c>
      <c r="J26" s="23"/>
      <c r="K26" s="23"/>
      <c r="L26" s="27"/>
    </row>
    <row r="27" spans="1:12" ht="15" customHeight="1" x14ac:dyDescent="0.2">
      <c r="A27" s="21">
        <v>4.2</v>
      </c>
      <c r="B27" s="45" t="s">
        <v>32</v>
      </c>
      <c r="C27" s="45"/>
      <c r="D27" s="45"/>
      <c r="E27" s="28"/>
      <c r="F27" s="28"/>
      <c r="G27" s="29"/>
      <c r="H27" s="46">
        <f>'[1]ESTIMACIÓN DE INGRESOS'!C40</f>
        <v>0</v>
      </c>
      <c r="I27" s="47" t="e">
        <f t="shared" si="0"/>
        <v>#DIV/0!</v>
      </c>
      <c r="J27" s="28"/>
      <c r="K27" s="28"/>
      <c r="L27" s="30"/>
    </row>
    <row r="28" spans="1:12" ht="15" customHeight="1" x14ac:dyDescent="0.2">
      <c r="A28" s="21">
        <v>4.3</v>
      </c>
      <c r="B28" s="48" t="s">
        <v>33</v>
      </c>
      <c r="C28" s="49"/>
      <c r="D28" s="50"/>
      <c r="E28" s="28"/>
      <c r="F28" s="28"/>
      <c r="G28" s="29">
        <v>2059080</v>
      </c>
      <c r="H28" s="25">
        <f>'[1]ESTIMACIÓN DE INGRESOS'!C41</f>
        <v>2363039</v>
      </c>
      <c r="I28" s="26">
        <f t="shared" si="0"/>
        <v>0.14761883948171017</v>
      </c>
      <c r="J28" s="28"/>
      <c r="K28" s="28"/>
      <c r="L28" s="30"/>
    </row>
    <row r="29" spans="1:12" ht="15" customHeight="1" x14ac:dyDescent="0.2">
      <c r="A29" s="21">
        <v>4.4000000000000004</v>
      </c>
      <c r="B29" s="45" t="s">
        <v>34</v>
      </c>
      <c r="C29" s="45"/>
      <c r="D29" s="45"/>
      <c r="E29" s="23"/>
      <c r="F29" s="23"/>
      <c r="G29" s="24">
        <v>440238</v>
      </c>
      <c r="H29" s="25">
        <f>'[1]ESTIMACIÓN DE INGRESOS'!C56</f>
        <v>15040</v>
      </c>
      <c r="I29" s="26">
        <f t="shared" si="0"/>
        <v>-0.96583666107878008</v>
      </c>
      <c r="J29" s="23"/>
      <c r="K29" s="23"/>
      <c r="L29" s="27"/>
    </row>
    <row r="30" spans="1:12" ht="15" customHeight="1" x14ac:dyDescent="0.2">
      <c r="A30" s="21">
        <v>4.5</v>
      </c>
      <c r="B30" s="45" t="s">
        <v>35</v>
      </c>
      <c r="C30" s="45"/>
      <c r="D30" s="45"/>
      <c r="E30" s="23"/>
      <c r="F30" s="23"/>
      <c r="G30" s="24">
        <v>62000</v>
      </c>
      <c r="H30" s="25">
        <f>'[1]ESTIMACIÓN DE INGRESOS'!C57</f>
        <v>64248</v>
      </c>
      <c r="I30" s="26">
        <f t="shared" si="0"/>
        <v>3.6258064516129007E-2</v>
      </c>
      <c r="J30" s="23"/>
      <c r="K30" s="23"/>
      <c r="L30" s="27"/>
    </row>
    <row r="31" spans="1:12" ht="22.9" customHeight="1" x14ac:dyDescent="0.2">
      <c r="A31" s="21">
        <v>4.9000000000000004</v>
      </c>
      <c r="B31" s="45" t="s">
        <v>36</v>
      </c>
      <c r="C31" s="45"/>
      <c r="D31" s="45"/>
      <c r="E31" s="23"/>
      <c r="F31" s="23"/>
      <c r="G31" s="24"/>
      <c r="H31" s="25">
        <f>'[1]ESTIMACIÓN DE INGRESOS'!$C$62</f>
        <v>0</v>
      </c>
      <c r="I31" s="26" t="e">
        <f t="shared" si="0"/>
        <v>#DIV/0!</v>
      </c>
      <c r="J31" s="23"/>
      <c r="K31" s="23"/>
      <c r="L31" s="27"/>
    </row>
    <row r="32" spans="1:12" ht="19.899999999999999" customHeight="1" x14ac:dyDescent="0.2">
      <c r="A32" s="36">
        <v>5</v>
      </c>
      <c r="B32" s="37" t="s">
        <v>37</v>
      </c>
      <c r="C32" s="37"/>
      <c r="D32" s="37"/>
      <c r="E32" s="38">
        <f>SUM(E33:E35)</f>
        <v>0</v>
      </c>
      <c r="F32" s="38">
        <f>SUM(F33:F35)</f>
        <v>0</v>
      </c>
      <c r="G32" s="39">
        <f>SUM(G33:G35)</f>
        <v>893534</v>
      </c>
      <c r="H32" s="40">
        <f>SUM(H33:H35)</f>
        <v>234951</v>
      </c>
      <c r="I32" s="43">
        <f t="shared" si="0"/>
        <v>-0.73705421394149528</v>
      </c>
      <c r="J32" s="38">
        <f>SUM(J33:J35)</f>
        <v>0</v>
      </c>
      <c r="K32" s="38">
        <f>SUM(K33:K35)</f>
        <v>0</v>
      </c>
      <c r="L32" s="42">
        <f>SUM(L33:L35)</f>
        <v>0</v>
      </c>
    </row>
    <row r="33" spans="1:12" ht="15" customHeight="1" x14ac:dyDescent="0.2">
      <c r="A33" s="21">
        <v>5.0999999999999996</v>
      </c>
      <c r="B33" s="45" t="s">
        <v>38</v>
      </c>
      <c r="C33" s="45"/>
      <c r="D33" s="45"/>
      <c r="E33" s="23"/>
      <c r="F33" s="23"/>
      <c r="G33" s="24">
        <v>423634</v>
      </c>
      <c r="H33" s="25">
        <f>'[1]ESTIMACIÓN DE INGRESOS'!$C$64</f>
        <v>234951</v>
      </c>
      <c r="I33" s="26">
        <f t="shared" si="0"/>
        <v>-0.44539154081117194</v>
      </c>
      <c r="J33" s="23"/>
      <c r="K33" s="23"/>
      <c r="L33" s="27"/>
    </row>
    <row r="34" spans="1:12" ht="15" customHeight="1" x14ac:dyDescent="0.2">
      <c r="A34" s="21">
        <v>5.2</v>
      </c>
      <c r="B34" s="45" t="s">
        <v>39</v>
      </c>
      <c r="C34" s="45"/>
      <c r="D34" s="45"/>
      <c r="E34" s="23"/>
      <c r="F34" s="23"/>
      <c r="G34" s="24">
        <v>469000</v>
      </c>
      <c r="H34" s="46">
        <f>'[1]ESTIMACIÓN DE INGRESOS'!C68</f>
        <v>0</v>
      </c>
      <c r="I34" s="47">
        <f t="shared" si="0"/>
        <v>-1</v>
      </c>
      <c r="J34" s="23"/>
      <c r="K34" s="23"/>
      <c r="L34" s="27"/>
    </row>
    <row r="35" spans="1:12" ht="21" customHeight="1" x14ac:dyDescent="0.2">
      <c r="A35" s="21">
        <v>5.9</v>
      </c>
      <c r="B35" s="45" t="s">
        <v>40</v>
      </c>
      <c r="C35" s="45"/>
      <c r="D35" s="45"/>
      <c r="E35" s="23"/>
      <c r="F35" s="23"/>
      <c r="G35" s="24">
        <v>900</v>
      </c>
      <c r="H35" s="25">
        <f>'[1]ESTIMACIÓN DE INGRESOS'!C69</f>
        <v>0</v>
      </c>
      <c r="I35" s="26">
        <f t="shared" si="0"/>
        <v>-1</v>
      </c>
      <c r="J35" s="23"/>
      <c r="K35" s="23"/>
      <c r="L35" s="27"/>
    </row>
    <row r="36" spans="1:12" ht="21" customHeight="1" x14ac:dyDescent="0.2">
      <c r="A36" s="36">
        <v>6</v>
      </c>
      <c r="B36" s="37" t="s">
        <v>41</v>
      </c>
      <c r="C36" s="37"/>
      <c r="D36" s="37"/>
      <c r="E36" s="38">
        <f>SUM(E37:E40)</f>
        <v>0</v>
      </c>
      <c r="F36" s="38">
        <f>SUM(F37:F40)</f>
        <v>0</v>
      </c>
      <c r="G36" s="39">
        <f>SUM(G37:G40)</f>
        <v>2090800</v>
      </c>
      <c r="H36" s="40">
        <f>SUM(H37:H40)</f>
        <v>1568740</v>
      </c>
      <c r="I36" s="43">
        <f t="shared" si="0"/>
        <v>-0.2496938970728908</v>
      </c>
      <c r="J36" s="38">
        <f>SUM(J37:J40)</f>
        <v>0</v>
      </c>
      <c r="K36" s="38">
        <f>SUM(K37:K40)</f>
        <v>0</v>
      </c>
      <c r="L36" s="42">
        <f>SUM(L37:L40)</f>
        <v>0</v>
      </c>
    </row>
    <row r="37" spans="1:12" ht="15" customHeight="1" x14ac:dyDescent="0.2">
      <c r="A37" s="21">
        <v>6.1</v>
      </c>
      <c r="B37" s="45" t="s">
        <v>42</v>
      </c>
      <c r="C37" s="45"/>
      <c r="D37" s="45"/>
      <c r="E37" s="23"/>
      <c r="F37" s="23"/>
      <c r="G37" s="24">
        <v>1958000</v>
      </c>
      <c r="H37" s="25">
        <f>'[1]ESTIMACIÓN DE INGRESOS'!$C$71</f>
        <v>1568740</v>
      </c>
      <c r="I37" s="26">
        <f t="shared" si="0"/>
        <v>-0.19880490296220632</v>
      </c>
      <c r="J37" s="23"/>
      <c r="K37" s="23"/>
      <c r="L37" s="27"/>
    </row>
    <row r="38" spans="1:12" ht="15" customHeight="1" x14ac:dyDescent="0.2">
      <c r="A38" s="21">
        <v>6.2</v>
      </c>
      <c r="B38" s="45" t="s">
        <v>43</v>
      </c>
      <c r="C38" s="45"/>
      <c r="D38" s="45"/>
      <c r="E38" s="23"/>
      <c r="F38" s="23"/>
      <c r="G38" s="24"/>
      <c r="H38" s="25">
        <f>'[1]ESTIMACIÓN DE INGRESOS'!C79</f>
        <v>0</v>
      </c>
      <c r="I38" s="26" t="e">
        <f t="shared" si="0"/>
        <v>#DIV/0!</v>
      </c>
      <c r="J38" s="23"/>
      <c r="K38" s="23"/>
      <c r="L38" s="27"/>
    </row>
    <row r="39" spans="1:12" ht="15" customHeight="1" x14ac:dyDescent="0.2">
      <c r="A39" s="21">
        <v>6.3</v>
      </c>
      <c r="B39" s="45" t="s">
        <v>44</v>
      </c>
      <c r="C39" s="45"/>
      <c r="D39" s="45"/>
      <c r="E39" s="23"/>
      <c r="F39" s="23"/>
      <c r="G39" s="24">
        <v>132000</v>
      </c>
      <c r="H39" s="25">
        <f>'[1]ESTIMACIÓN DE INGRESOS'!C80</f>
        <v>0</v>
      </c>
      <c r="I39" s="26">
        <f t="shared" si="0"/>
        <v>-1</v>
      </c>
      <c r="J39" s="23"/>
      <c r="K39" s="23"/>
      <c r="L39" s="27"/>
    </row>
    <row r="40" spans="1:12" ht="21.6" customHeight="1" x14ac:dyDescent="0.2">
      <c r="A40" s="21">
        <v>6.9</v>
      </c>
      <c r="B40" s="45" t="s">
        <v>45</v>
      </c>
      <c r="C40" s="45"/>
      <c r="D40" s="45"/>
      <c r="E40" s="23"/>
      <c r="F40" s="23"/>
      <c r="G40" s="24">
        <v>800</v>
      </c>
      <c r="H40" s="25">
        <f>'[1]ESTIMACIÓN DE INGRESOS'!C81</f>
        <v>0</v>
      </c>
      <c r="I40" s="26">
        <f t="shared" si="0"/>
        <v>-1</v>
      </c>
      <c r="J40" s="23"/>
      <c r="K40" s="23"/>
      <c r="L40" s="27"/>
    </row>
    <row r="41" spans="1:12" ht="20.45" customHeight="1" x14ac:dyDescent="0.2">
      <c r="A41" s="36">
        <v>7</v>
      </c>
      <c r="B41" s="37" t="s">
        <v>46</v>
      </c>
      <c r="C41" s="37"/>
      <c r="D41" s="37"/>
      <c r="E41" s="38">
        <f>SUM(E42:E50)</f>
        <v>0</v>
      </c>
      <c r="F41" s="38">
        <f>SUM(F42:F50)</f>
        <v>0</v>
      </c>
      <c r="G41" s="39">
        <f>SUM(G42:G50)</f>
        <v>0</v>
      </c>
      <c r="H41" s="40">
        <f>SUM(H42:H50)</f>
        <v>38620</v>
      </c>
      <c r="I41" s="43" t="e">
        <f t="shared" si="0"/>
        <v>#DIV/0!</v>
      </c>
      <c r="J41" s="38">
        <f>SUM(J42:J50)</f>
        <v>0</v>
      </c>
      <c r="K41" s="38">
        <f>SUM(K42:K50)</f>
        <v>0</v>
      </c>
      <c r="L41" s="42">
        <f>SUM(L42:L50)</f>
        <v>0</v>
      </c>
    </row>
    <row r="42" spans="1:12" ht="21.6" customHeight="1" x14ac:dyDescent="0.2">
      <c r="A42" s="21">
        <v>7.1</v>
      </c>
      <c r="B42" s="45" t="s">
        <v>47</v>
      </c>
      <c r="C42" s="45"/>
      <c r="D42" s="45"/>
      <c r="E42" s="51"/>
      <c r="F42" s="51"/>
      <c r="G42" s="52"/>
      <c r="H42" s="25">
        <f>'[1]ESTIMACIÓN DE INGRESOS'!C83</f>
        <v>0</v>
      </c>
      <c r="I42" s="26" t="e">
        <f t="shared" si="0"/>
        <v>#DIV/0!</v>
      </c>
      <c r="J42" s="51"/>
      <c r="K42" s="51"/>
      <c r="L42" s="53"/>
    </row>
    <row r="43" spans="1:12" ht="22.15" customHeight="1" x14ac:dyDescent="0.2">
      <c r="A43" s="21">
        <v>7.2</v>
      </c>
      <c r="B43" s="45" t="s">
        <v>48</v>
      </c>
      <c r="C43" s="45"/>
      <c r="D43" s="45"/>
      <c r="E43" s="51"/>
      <c r="F43" s="51"/>
      <c r="G43" s="52"/>
      <c r="H43" s="25">
        <f>'[1]ESTIMACIÓN DE INGRESOS'!C84</f>
        <v>0</v>
      </c>
      <c r="I43" s="26" t="e">
        <f t="shared" si="0"/>
        <v>#DIV/0!</v>
      </c>
      <c r="J43" s="51"/>
      <c r="K43" s="51"/>
      <c r="L43" s="53"/>
    </row>
    <row r="44" spans="1:12" ht="24.6" customHeight="1" x14ac:dyDescent="0.2">
      <c r="A44" s="21">
        <v>7.3</v>
      </c>
      <c r="B44" s="45" t="s">
        <v>49</v>
      </c>
      <c r="C44" s="45"/>
      <c r="D44" s="45"/>
      <c r="E44" s="51"/>
      <c r="F44" s="51"/>
      <c r="G44" s="52"/>
      <c r="H44" s="25">
        <f>'[1]ESTIMACIÓN DE INGRESOS'!C85</f>
        <v>0</v>
      </c>
      <c r="I44" s="26" t="e">
        <f t="shared" si="0"/>
        <v>#DIV/0!</v>
      </c>
      <c r="J44" s="51"/>
      <c r="K44" s="51"/>
      <c r="L44" s="53"/>
    </row>
    <row r="45" spans="1:12" ht="26.45" customHeight="1" x14ac:dyDescent="0.2">
      <c r="A45" s="21">
        <v>7.4</v>
      </c>
      <c r="B45" s="45" t="s">
        <v>50</v>
      </c>
      <c r="C45" s="45"/>
      <c r="D45" s="45"/>
      <c r="E45" s="51"/>
      <c r="F45" s="51"/>
      <c r="G45" s="52"/>
      <c r="H45" s="25">
        <f>'[1]ESTIMACIÓN DE INGRESOS'!C86</f>
        <v>0</v>
      </c>
      <c r="I45" s="26" t="e">
        <f t="shared" si="0"/>
        <v>#DIV/0!</v>
      </c>
      <c r="J45" s="51"/>
      <c r="K45" s="51"/>
      <c r="L45" s="53"/>
    </row>
    <row r="46" spans="1:12" ht="26.45" customHeight="1" x14ac:dyDescent="0.2">
      <c r="A46" s="21">
        <v>7.5</v>
      </c>
      <c r="B46" s="45" t="s">
        <v>51</v>
      </c>
      <c r="C46" s="45"/>
      <c r="D46" s="45"/>
      <c r="E46" s="51"/>
      <c r="F46" s="51"/>
      <c r="G46" s="52"/>
      <c r="H46" s="25">
        <f>'[1]ESTIMACIÓN DE INGRESOS'!C87</f>
        <v>0</v>
      </c>
      <c r="I46" s="26" t="e">
        <f t="shared" si="0"/>
        <v>#DIV/0!</v>
      </c>
      <c r="J46" s="51"/>
      <c r="K46" s="51"/>
      <c r="L46" s="53"/>
    </row>
    <row r="47" spans="1:12" ht="26.45" customHeight="1" x14ac:dyDescent="0.2">
      <c r="A47" s="21">
        <v>7.6</v>
      </c>
      <c r="B47" s="45" t="s">
        <v>52</v>
      </c>
      <c r="C47" s="45"/>
      <c r="D47" s="45"/>
      <c r="E47" s="51"/>
      <c r="F47" s="51"/>
      <c r="G47" s="52"/>
      <c r="H47" s="25">
        <f>'[1]ESTIMACIÓN DE INGRESOS'!C88</f>
        <v>0</v>
      </c>
      <c r="I47" s="26" t="e">
        <f t="shared" si="0"/>
        <v>#DIV/0!</v>
      </c>
      <c r="J47" s="51"/>
      <c r="K47" s="51"/>
      <c r="L47" s="53"/>
    </row>
    <row r="48" spans="1:12" ht="26.45" customHeight="1" x14ac:dyDescent="0.2">
      <c r="A48" s="21">
        <v>7.7</v>
      </c>
      <c r="B48" s="45" t="s">
        <v>53</v>
      </c>
      <c r="C48" s="45"/>
      <c r="D48" s="45"/>
      <c r="E48" s="51"/>
      <c r="F48" s="51"/>
      <c r="G48" s="52"/>
      <c r="H48" s="25">
        <f>'[1]ESTIMACIÓN DE INGRESOS'!C89</f>
        <v>0</v>
      </c>
      <c r="I48" s="26" t="e">
        <f t="shared" si="0"/>
        <v>#DIV/0!</v>
      </c>
      <c r="J48" s="51"/>
      <c r="K48" s="51"/>
      <c r="L48" s="53"/>
    </row>
    <row r="49" spans="1:12" ht="26.45" customHeight="1" x14ac:dyDescent="0.2">
      <c r="A49" s="21">
        <v>7.8</v>
      </c>
      <c r="B49" s="45" t="s">
        <v>54</v>
      </c>
      <c r="C49" s="45"/>
      <c r="D49" s="45"/>
      <c r="E49" s="51"/>
      <c r="F49" s="51"/>
      <c r="G49" s="52"/>
      <c r="H49" s="25">
        <f>'[1]ESTIMACIÓN DE INGRESOS'!C90</f>
        <v>0</v>
      </c>
      <c r="I49" s="26" t="e">
        <f t="shared" si="0"/>
        <v>#DIV/0!</v>
      </c>
      <c r="J49" s="51"/>
      <c r="K49" s="51"/>
      <c r="L49" s="53"/>
    </row>
    <row r="50" spans="1:12" ht="20.45" customHeight="1" x14ac:dyDescent="0.2">
      <c r="A50" s="21">
        <v>7.9</v>
      </c>
      <c r="B50" s="45" t="s">
        <v>55</v>
      </c>
      <c r="C50" s="45"/>
      <c r="D50" s="45"/>
      <c r="E50" s="51"/>
      <c r="F50" s="51"/>
      <c r="G50" s="52"/>
      <c r="H50" s="25">
        <f>'[1]ESTIMACIÓN DE INGRESOS'!C91</f>
        <v>38620</v>
      </c>
      <c r="I50" s="26" t="e">
        <f t="shared" si="0"/>
        <v>#DIV/0!</v>
      </c>
      <c r="J50" s="51"/>
      <c r="K50" s="51"/>
      <c r="L50" s="53"/>
    </row>
    <row r="51" spans="1:12" ht="24.6" customHeight="1" x14ac:dyDescent="0.2">
      <c r="A51" s="36">
        <v>8</v>
      </c>
      <c r="B51" s="37" t="s">
        <v>56</v>
      </c>
      <c r="C51" s="37"/>
      <c r="D51" s="37"/>
      <c r="E51" s="38">
        <f>SUM(E52:E56)</f>
        <v>0</v>
      </c>
      <c r="F51" s="38">
        <f>SUM(F52:F56)</f>
        <v>0</v>
      </c>
      <c r="G51" s="39">
        <f>SUM(G52:G56)</f>
        <v>37246184</v>
      </c>
      <c r="H51" s="40">
        <f>SUM(H52:H56)</f>
        <v>41477680</v>
      </c>
      <c r="I51" s="43">
        <f t="shared" si="0"/>
        <v>0.11360884647941383</v>
      </c>
      <c r="J51" s="38">
        <f>SUM(J52:J56)</f>
        <v>0</v>
      </c>
      <c r="K51" s="38">
        <f>SUM(K52:K56)</f>
        <v>0</v>
      </c>
      <c r="L51" s="42">
        <f>SUM(L52:L56)</f>
        <v>0</v>
      </c>
    </row>
    <row r="52" spans="1:12" x14ac:dyDescent="0.2">
      <c r="A52" s="21">
        <v>8.1</v>
      </c>
      <c r="B52" s="45" t="s">
        <v>57</v>
      </c>
      <c r="C52" s="45"/>
      <c r="D52" s="45"/>
      <c r="E52" s="23"/>
      <c r="F52" s="23"/>
      <c r="G52" s="24">
        <v>22986184</v>
      </c>
      <c r="H52" s="25">
        <f>'[1]ESTIMACIÓN DE INGRESOS'!$C$93</f>
        <v>24258880</v>
      </c>
      <c r="I52" s="26">
        <f t="shared" si="0"/>
        <v>5.5367867933189707E-2</v>
      </c>
      <c r="J52" s="23"/>
      <c r="K52" s="23"/>
      <c r="L52" s="27"/>
    </row>
    <row r="53" spans="1:12" x14ac:dyDescent="0.2">
      <c r="A53" s="21">
        <v>8.1999999999999993</v>
      </c>
      <c r="B53" s="45" t="s">
        <v>58</v>
      </c>
      <c r="C53" s="45"/>
      <c r="D53" s="45"/>
      <c r="E53" s="23"/>
      <c r="F53" s="23"/>
      <c r="G53" s="24">
        <v>6280000</v>
      </c>
      <c r="H53" s="25">
        <f>'[1]ESTIMACIÓN DE INGRESOS'!$C$96</f>
        <v>7018800</v>
      </c>
      <c r="I53" s="26">
        <f t="shared" si="0"/>
        <v>0.11764331210191092</v>
      </c>
      <c r="J53" s="23"/>
      <c r="K53" s="23"/>
      <c r="L53" s="27"/>
    </row>
    <row r="54" spans="1:12" x14ac:dyDescent="0.2">
      <c r="A54" s="21">
        <v>8.3000000000000007</v>
      </c>
      <c r="B54" s="45" t="s">
        <v>59</v>
      </c>
      <c r="C54" s="45"/>
      <c r="D54" s="45"/>
      <c r="E54" s="23"/>
      <c r="F54" s="23"/>
      <c r="G54" s="24">
        <v>7980000</v>
      </c>
      <c r="H54" s="25">
        <f>'[1]ESTIMACIÓN DE INGRESOS'!C101</f>
        <v>10200000</v>
      </c>
      <c r="I54" s="26">
        <f t="shared" si="0"/>
        <v>0.27819548872180455</v>
      </c>
      <c r="J54" s="23"/>
      <c r="K54" s="23"/>
      <c r="L54" s="27"/>
    </row>
    <row r="55" spans="1:12" x14ac:dyDescent="0.2">
      <c r="A55" s="21">
        <v>8.4</v>
      </c>
      <c r="B55" s="45" t="s">
        <v>60</v>
      </c>
      <c r="C55" s="45"/>
      <c r="D55" s="45"/>
      <c r="E55" s="23"/>
      <c r="F55" s="23"/>
      <c r="G55" s="24"/>
      <c r="H55" s="25">
        <f>'[1]ESTIMACIÓN DE INGRESOS'!C102</f>
        <v>0</v>
      </c>
      <c r="I55" s="26" t="e">
        <f t="shared" si="0"/>
        <v>#DIV/0!</v>
      </c>
      <c r="J55" s="23"/>
      <c r="K55" s="23"/>
      <c r="L55" s="27"/>
    </row>
    <row r="56" spans="1:12" x14ac:dyDescent="0.2">
      <c r="A56" s="21">
        <v>8.5</v>
      </c>
      <c r="B56" s="45" t="s">
        <v>61</v>
      </c>
      <c r="C56" s="45"/>
      <c r="D56" s="45"/>
      <c r="E56" s="23"/>
      <c r="F56" s="23"/>
      <c r="G56" s="24"/>
      <c r="H56" s="25">
        <f>'[1]ESTIMACIÓN DE INGRESOS'!C103</f>
        <v>0</v>
      </c>
      <c r="I56" s="26" t="e">
        <f t="shared" si="0"/>
        <v>#DIV/0!</v>
      </c>
      <c r="J56" s="23"/>
      <c r="K56" s="23"/>
      <c r="L56" s="27"/>
    </row>
    <row r="57" spans="1:12" ht="24.75" customHeight="1" x14ac:dyDescent="0.2">
      <c r="A57" s="36">
        <v>9</v>
      </c>
      <c r="B57" s="37" t="s">
        <v>62</v>
      </c>
      <c r="C57" s="37"/>
      <c r="D57" s="37"/>
      <c r="E57" s="38">
        <f>SUM(E58:E64)</f>
        <v>0</v>
      </c>
      <c r="F57" s="38">
        <f>SUM(F58:F64)</f>
        <v>0</v>
      </c>
      <c r="G57" s="39">
        <f>SUM(G58:G64)</f>
        <v>243710</v>
      </c>
      <c r="H57" s="40">
        <f>SUM(H58:H64)</f>
        <v>0</v>
      </c>
      <c r="I57" s="43">
        <f t="shared" si="0"/>
        <v>-1</v>
      </c>
      <c r="J57" s="38">
        <f>SUM(J58:J64)</f>
        <v>0</v>
      </c>
      <c r="K57" s="38">
        <f>SUM(K58:K64)</f>
        <v>0</v>
      </c>
      <c r="L57" s="42">
        <f>SUM(L58:L64)</f>
        <v>0</v>
      </c>
    </row>
    <row r="58" spans="1:12" x14ac:dyDescent="0.2">
      <c r="A58" s="21">
        <v>9.1</v>
      </c>
      <c r="B58" s="45" t="s">
        <v>63</v>
      </c>
      <c r="C58" s="45"/>
      <c r="D58" s="45"/>
      <c r="E58" s="23"/>
      <c r="F58" s="23"/>
      <c r="G58" s="24"/>
      <c r="H58" s="25">
        <f>'[1]ESTIMACIÓN DE INGRESOS'!C105</f>
        <v>0</v>
      </c>
      <c r="I58" s="26" t="e">
        <f t="shared" si="0"/>
        <v>#DIV/0!</v>
      </c>
      <c r="J58" s="23"/>
      <c r="K58" s="23"/>
      <c r="L58" s="27"/>
    </row>
    <row r="59" spans="1:12" x14ac:dyDescent="0.2">
      <c r="A59" s="21">
        <v>9.1999999999999993</v>
      </c>
      <c r="B59" s="45" t="s">
        <v>64</v>
      </c>
      <c r="C59" s="45"/>
      <c r="D59" s="45"/>
      <c r="E59" s="28"/>
      <c r="F59" s="28"/>
      <c r="G59" s="29"/>
      <c r="H59" s="46">
        <f>'[1]ESTIMACIÓN DE INGRESOS'!C106</f>
        <v>0</v>
      </c>
      <c r="I59" s="47" t="e">
        <f t="shared" si="0"/>
        <v>#DIV/0!</v>
      </c>
      <c r="J59" s="28"/>
      <c r="K59" s="28"/>
      <c r="L59" s="30"/>
    </row>
    <row r="60" spans="1:12" x14ac:dyDescent="0.2">
      <c r="A60" s="21">
        <v>9.3000000000000007</v>
      </c>
      <c r="B60" s="45" t="s">
        <v>65</v>
      </c>
      <c r="C60" s="45"/>
      <c r="D60" s="45"/>
      <c r="E60" s="28"/>
      <c r="F60" s="28"/>
      <c r="G60" s="29"/>
      <c r="H60" s="25">
        <f>'[1]ESTIMACIÓN DE INGRESOS'!C107</f>
        <v>0</v>
      </c>
      <c r="I60" s="26" t="e">
        <f t="shared" si="0"/>
        <v>#DIV/0!</v>
      </c>
      <c r="J60" s="28"/>
      <c r="K60" s="28"/>
      <c r="L60" s="30"/>
    </row>
    <row r="61" spans="1:12" x14ac:dyDescent="0.2">
      <c r="A61" s="21">
        <v>9.4</v>
      </c>
      <c r="B61" s="45" t="s">
        <v>66</v>
      </c>
      <c r="C61" s="45"/>
      <c r="D61" s="45"/>
      <c r="E61" s="28"/>
      <c r="F61" s="28"/>
      <c r="G61" s="29">
        <v>243710</v>
      </c>
      <c r="H61" s="46">
        <f>'[1]ESTIMACIÓN DE INGRESOS'!C108</f>
        <v>0</v>
      </c>
      <c r="I61" s="47">
        <f t="shared" si="0"/>
        <v>-1</v>
      </c>
      <c r="J61" s="28"/>
      <c r="K61" s="28"/>
      <c r="L61" s="30"/>
    </row>
    <row r="62" spans="1:12" x14ac:dyDescent="0.2">
      <c r="A62" s="21">
        <v>9.5</v>
      </c>
      <c r="B62" s="45" t="s">
        <v>67</v>
      </c>
      <c r="C62" s="45"/>
      <c r="D62" s="45"/>
      <c r="E62" s="28"/>
      <c r="F62" s="28"/>
      <c r="G62" s="29"/>
      <c r="H62" s="25">
        <f>'[1]ESTIMACIÓN DE INGRESOS'!C109</f>
        <v>0</v>
      </c>
      <c r="I62" s="26" t="e">
        <f t="shared" si="0"/>
        <v>#DIV/0!</v>
      </c>
      <c r="J62" s="28"/>
      <c r="K62" s="28"/>
      <c r="L62" s="30"/>
    </row>
    <row r="63" spans="1:12" x14ac:dyDescent="0.2">
      <c r="A63" s="21">
        <v>9.6</v>
      </c>
      <c r="B63" s="45" t="s">
        <v>68</v>
      </c>
      <c r="C63" s="45"/>
      <c r="D63" s="45"/>
      <c r="E63" s="28"/>
      <c r="F63" s="28"/>
      <c r="G63" s="29"/>
      <c r="H63" s="46">
        <f>'[1]ESTIMACIÓN DE INGRESOS'!C110</f>
        <v>0</v>
      </c>
      <c r="I63" s="47" t="e">
        <f t="shared" si="0"/>
        <v>#DIV/0!</v>
      </c>
      <c r="J63" s="28"/>
      <c r="K63" s="28"/>
      <c r="L63" s="30"/>
    </row>
    <row r="64" spans="1:12" x14ac:dyDescent="0.2">
      <c r="A64" s="21">
        <v>9.6999999999999993</v>
      </c>
      <c r="B64" s="45" t="s">
        <v>69</v>
      </c>
      <c r="C64" s="45"/>
      <c r="D64" s="45"/>
      <c r="E64" s="28"/>
      <c r="F64" s="28"/>
      <c r="G64" s="29"/>
      <c r="H64" s="25">
        <f>'[1]ESTIMACIÓN DE INGRESOS'!C111</f>
        <v>0</v>
      </c>
      <c r="I64" s="54" t="e">
        <f t="shared" si="0"/>
        <v>#DIV/0!</v>
      </c>
      <c r="J64" s="28"/>
      <c r="K64" s="28"/>
      <c r="L64" s="30"/>
    </row>
    <row r="65" spans="1:12" ht="13.9" customHeight="1" x14ac:dyDescent="0.2">
      <c r="A65" s="36">
        <v>0</v>
      </c>
      <c r="B65" s="37" t="s">
        <v>70</v>
      </c>
      <c r="C65" s="37"/>
      <c r="D65" s="37"/>
      <c r="E65" s="38">
        <f>SUM(E66:E68)</f>
        <v>0</v>
      </c>
      <c r="F65" s="38">
        <f>SUM(F66:F68)</f>
        <v>0</v>
      </c>
      <c r="G65" s="39">
        <f>SUM(G66:G68)</f>
        <v>0</v>
      </c>
      <c r="H65" s="40">
        <f>SUM(H66:H68)</f>
        <v>0</v>
      </c>
      <c r="I65" s="43" t="e">
        <f t="shared" si="0"/>
        <v>#DIV/0!</v>
      </c>
      <c r="J65" s="38">
        <f>SUM(J66:J68)</f>
        <v>0</v>
      </c>
      <c r="K65" s="38">
        <f>SUM(K66:K68)</f>
        <v>0</v>
      </c>
      <c r="L65" s="42">
        <f>SUM(L66:L68)</f>
        <v>0</v>
      </c>
    </row>
    <row r="66" spans="1:12" ht="12.75" customHeight="1" x14ac:dyDescent="0.2">
      <c r="A66" s="21">
        <v>0.1</v>
      </c>
      <c r="B66" s="48" t="s">
        <v>71</v>
      </c>
      <c r="C66" s="49"/>
      <c r="D66" s="50"/>
      <c r="E66" s="55"/>
      <c r="F66" s="55"/>
      <c r="G66" s="56"/>
      <c r="H66" s="57">
        <f>'[1]ESTIMACIÓN DE INGRESOS'!C113</f>
        <v>0</v>
      </c>
      <c r="I66" s="54" t="e">
        <f t="shared" si="0"/>
        <v>#DIV/0!</v>
      </c>
      <c r="J66" s="55"/>
      <c r="K66" s="55"/>
      <c r="L66" s="58"/>
    </row>
    <row r="67" spans="1:12" x14ac:dyDescent="0.2">
      <c r="A67" s="21">
        <v>0.2</v>
      </c>
      <c r="B67" s="48" t="s">
        <v>72</v>
      </c>
      <c r="C67" s="49"/>
      <c r="D67" s="50"/>
      <c r="E67" s="55"/>
      <c r="F67" s="55"/>
      <c r="G67" s="56"/>
      <c r="H67" s="59">
        <f>'[1]ESTIMACIÓN DE INGRESOS'!C114</f>
        <v>0</v>
      </c>
      <c r="I67" s="60" t="e">
        <f t="shared" si="0"/>
        <v>#DIV/0!</v>
      </c>
      <c r="J67" s="55"/>
      <c r="K67" s="55"/>
      <c r="L67" s="58"/>
    </row>
    <row r="68" spans="1:12" x14ac:dyDescent="0.2">
      <c r="A68" s="21">
        <v>0.3</v>
      </c>
      <c r="B68" s="61" t="s">
        <v>73</v>
      </c>
      <c r="C68" s="62"/>
      <c r="D68" s="63"/>
      <c r="E68" s="55"/>
      <c r="F68" s="55"/>
      <c r="G68" s="56"/>
      <c r="H68" s="57">
        <f>'[1]ESTIMACIÓN DE INGRESOS'!C115</f>
        <v>0</v>
      </c>
      <c r="I68" s="54" t="e">
        <f t="shared" si="0"/>
        <v>#DIV/0!</v>
      </c>
      <c r="J68" s="55"/>
      <c r="K68" s="55"/>
      <c r="L68" s="58"/>
    </row>
    <row r="69" spans="1:12" ht="22.9" customHeight="1" x14ac:dyDescent="0.2">
      <c r="A69" s="64" t="s">
        <v>74</v>
      </c>
      <c r="B69" s="65"/>
      <c r="C69" s="65"/>
      <c r="D69" s="65"/>
      <c r="E69" s="66">
        <f>SUM(E6+E16+E22+E25+E32+E36+E41+E51+E57+E65)</f>
        <v>0</v>
      </c>
      <c r="F69" s="66">
        <f>SUM(F6+F16+F22+F25+F32+F36+F41+F51+F57+F65)</f>
        <v>0</v>
      </c>
      <c r="G69" s="67">
        <f>SUM(G6+G16+G22+G25+G32+G36+G41+G51+G57+G65)</f>
        <v>47613544</v>
      </c>
      <c r="H69" s="68">
        <f>SUM(H6+H16+H22+H25+H32+H36+H41+H51+H57+H65)</f>
        <v>50168278</v>
      </c>
      <c r="I69" s="69">
        <f t="shared" si="0"/>
        <v>5.3655615301394066E-2</v>
      </c>
      <c r="J69" s="66">
        <f>SUM(J6+J16+J22+J25+J32+J36+J41+J51+J57+J65)</f>
        <v>0</v>
      </c>
      <c r="K69" s="66">
        <f>SUM(K6+K16+K22+K25+K32+K36+K41+K51+K57+K65)</f>
        <v>0</v>
      </c>
      <c r="L69" s="70">
        <f>SUM(L6+L16+L22+L25+L32+L36+L41+L51+L57+L65)</f>
        <v>0</v>
      </c>
    </row>
    <row r="70" spans="1:12" ht="12" customHeight="1" x14ac:dyDescent="0.2">
      <c r="A70" s="71"/>
      <c r="B70" s="71"/>
      <c r="C70" s="71"/>
      <c r="D70" s="71"/>
      <c r="E70" s="71"/>
      <c r="F70" s="71"/>
      <c r="G70" s="71"/>
      <c r="H70" s="71"/>
      <c r="I70" s="71"/>
      <c r="J70" s="3"/>
      <c r="K70" s="3"/>
      <c r="L70" s="3"/>
    </row>
    <row r="71" spans="1:12" ht="12" customHeight="1" x14ac:dyDescent="0.2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</row>
    <row r="72" spans="1:12" ht="28.15" customHeight="1" x14ac:dyDescent="0.2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</row>
    <row r="73" spans="1:12" ht="16.899999999999999" customHeight="1" x14ac:dyDescent="0.2">
      <c r="A73" s="73" t="s">
        <v>75</v>
      </c>
      <c r="B73" s="73"/>
      <c r="C73" s="73"/>
      <c r="D73" s="73"/>
      <c r="E73" s="74"/>
      <c r="F73" s="74"/>
      <c r="G73" s="74"/>
      <c r="H73" s="74"/>
      <c r="I73" s="74"/>
      <c r="J73" s="74"/>
      <c r="K73" s="74"/>
      <c r="L73" s="74"/>
    </row>
    <row r="74" spans="1:12" x14ac:dyDescent="0.2">
      <c r="A74" s="75" t="s">
        <v>76</v>
      </c>
      <c r="B74" s="76" t="s">
        <v>77</v>
      </c>
      <c r="C74" s="77" t="s">
        <v>78</v>
      </c>
      <c r="D74" s="78" t="s">
        <v>79</v>
      </c>
      <c r="E74" s="79"/>
      <c r="F74" s="79"/>
      <c r="G74" s="79"/>
      <c r="H74" s="79"/>
      <c r="I74" s="79"/>
      <c r="J74" s="79"/>
      <c r="K74" s="79"/>
      <c r="L74" s="79"/>
    </row>
    <row r="75" spans="1:12" ht="18.75" customHeight="1" x14ac:dyDescent="0.2">
      <c r="A75" s="80">
        <v>1</v>
      </c>
      <c r="B75" s="81" t="s">
        <v>80</v>
      </c>
      <c r="C75" s="82">
        <f>H6+H16+H22+H25+H32+H36+H41</f>
        <v>8690598</v>
      </c>
      <c r="D75" s="83">
        <f>C75/$C$78</f>
        <v>0.17322894758317198</v>
      </c>
    </row>
    <row r="76" spans="1:12" ht="102" x14ac:dyDescent="0.2">
      <c r="A76" s="80">
        <v>2</v>
      </c>
      <c r="B76" s="81" t="s">
        <v>81</v>
      </c>
      <c r="C76" s="82">
        <f>H51+H57</f>
        <v>41477680</v>
      </c>
      <c r="D76" s="83">
        <f t="shared" ref="D76:D77" si="1">C76/$C$78</f>
        <v>0.82677105241682802</v>
      </c>
    </row>
    <row r="77" spans="1:12" ht="25.5" x14ac:dyDescent="0.2">
      <c r="A77" s="80">
        <v>3</v>
      </c>
      <c r="B77" s="81" t="s">
        <v>82</v>
      </c>
      <c r="C77" s="82">
        <f>H65</f>
        <v>0</v>
      </c>
      <c r="D77" s="83">
        <f t="shared" si="1"/>
        <v>0</v>
      </c>
    </row>
    <row r="78" spans="1:12" x14ac:dyDescent="0.2">
      <c r="A78" s="85"/>
      <c r="B78" s="86" t="s">
        <v>83</v>
      </c>
      <c r="C78" s="87">
        <f>SUM(C75:C77)</f>
        <v>50168278</v>
      </c>
      <c r="D78" s="88">
        <f>SUM(D75:D77)</f>
        <v>1</v>
      </c>
    </row>
    <row r="79" spans="1:12" ht="55.15" customHeight="1" x14ac:dyDescent="0.2">
      <c r="A79" s="89" t="s">
        <v>84</v>
      </c>
      <c r="B79" s="89"/>
      <c r="C79" s="89"/>
      <c r="D79" s="89"/>
      <c r="E79" s="74"/>
      <c r="F79" s="74"/>
      <c r="G79" s="74"/>
      <c r="H79" s="74"/>
      <c r="I79" s="74"/>
      <c r="J79" s="74"/>
      <c r="K79" s="74"/>
      <c r="L79" s="74"/>
    </row>
    <row r="80" spans="1:12" x14ac:dyDescent="0.2">
      <c r="A80" s="90" t="s">
        <v>85</v>
      </c>
      <c r="B80" s="90" t="s">
        <v>77</v>
      </c>
      <c r="C80" s="91" t="s">
        <v>78</v>
      </c>
      <c r="D80" s="92" t="s">
        <v>79</v>
      </c>
      <c r="E80" s="79"/>
      <c r="F80" s="79"/>
      <c r="G80" s="79"/>
      <c r="H80" s="79"/>
      <c r="I80" s="79"/>
      <c r="J80" s="79"/>
      <c r="K80" s="79"/>
      <c r="L80" s="79"/>
    </row>
    <row r="81" spans="1:4" x14ac:dyDescent="0.2">
      <c r="A81" s="80">
        <v>1.1000000000000001</v>
      </c>
      <c r="B81" s="93" t="s">
        <v>86</v>
      </c>
      <c r="C81" s="94">
        <f>'[1]PRESUP.EGRESOS FUENTE FINANCIAM'!C433</f>
        <v>8200360</v>
      </c>
      <c r="D81" s="83">
        <f>C81/$C$88</f>
        <v>0.25242076119852019</v>
      </c>
    </row>
    <row r="82" spans="1:4" x14ac:dyDescent="0.2">
      <c r="A82" s="80">
        <v>1.2</v>
      </c>
      <c r="B82" s="95" t="s">
        <v>87</v>
      </c>
      <c r="C82" s="94">
        <f>'[1]PRESUP.EGRESOS FUENTE FINANCIAM'!D433</f>
        <v>0</v>
      </c>
      <c r="D82" s="83">
        <f t="shared" ref="D82:D87" si="2">C82/$C$88</f>
        <v>0</v>
      </c>
    </row>
    <row r="83" spans="1:4" x14ac:dyDescent="0.2">
      <c r="A83" s="80">
        <v>1.3</v>
      </c>
      <c r="B83" s="95" t="s">
        <v>88</v>
      </c>
      <c r="C83" s="94">
        <f>'[1]PRESUP.EGRESOS FUENTE FINANCIAM'!E433</f>
        <v>0</v>
      </c>
      <c r="D83" s="83">
        <f t="shared" si="2"/>
        <v>0</v>
      </c>
    </row>
    <row r="84" spans="1:4" x14ac:dyDescent="0.2">
      <c r="A84" s="80">
        <v>1.4</v>
      </c>
      <c r="B84" s="95" t="s">
        <v>89</v>
      </c>
      <c r="C84" s="94">
        <f>'[1]PRESUP.EGRESOS FUENTE FINANCIAM'!F433</f>
        <v>0</v>
      </c>
      <c r="D84" s="83">
        <f t="shared" si="2"/>
        <v>0</v>
      </c>
    </row>
    <row r="85" spans="1:4" x14ac:dyDescent="0.2">
      <c r="A85" s="80">
        <v>1.5</v>
      </c>
      <c r="B85" s="95" t="s">
        <v>90</v>
      </c>
      <c r="C85" s="94">
        <f>'[1]PRESUP.EGRESOS FUENTE FINANCIAM'!G433</f>
        <v>24286508.199999999</v>
      </c>
      <c r="D85" s="83">
        <f t="shared" si="2"/>
        <v>0.74757923880147981</v>
      </c>
    </row>
    <row r="86" spans="1:4" x14ac:dyDescent="0.2">
      <c r="A86" s="80">
        <v>1.6</v>
      </c>
      <c r="B86" s="95" t="s">
        <v>91</v>
      </c>
      <c r="C86" s="94">
        <f>'[1]PRESUP.EGRESOS FUENTE FINANCIAM'!H433</f>
        <v>0</v>
      </c>
      <c r="D86" s="83">
        <f t="shared" si="2"/>
        <v>0</v>
      </c>
    </row>
    <row r="87" spans="1:4" x14ac:dyDescent="0.2">
      <c r="A87" s="80">
        <v>1.7</v>
      </c>
      <c r="B87" s="95" t="s">
        <v>92</v>
      </c>
      <c r="C87" s="94">
        <f>'[1]PRESUP.EGRESOS FUENTE FINANCIAM'!I433</f>
        <v>0</v>
      </c>
      <c r="D87" s="83">
        <f t="shared" si="2"/>
        <v>0</v>
      </c>
    </row>
    <row r="88" spans="1:4" x14ac:dyDescent="0.2">
      <c r="A88" s="96"/>
      <c r="B88" s="86" t="s">
        <v>83</v>
      </c>
      <c r="C88" s="87">
        <f>SUM(C81:C87)</f>
        <v>32486868.199999999</v>
      </c>
      <c r="D88" s="97">
        <f>SUM(D81:D87)</f>
        <v>1</v>
      </c>
    </row>
    <row r="91" spans="1:4" ht="36.6" customHeight="1" x14ac:dyDescent="0.2">
      <c r="A91" s="89" t="s">
        <v>93</v>
      </c>
      <c r="B91" s="89"/>
      <c r="C91" s="89"/>
      <c r="D91" s="89"/>
    </row>
    <row r="92" spans="1:4" ht="12.75" customHeight="1" x14ac:dyDescent="0.2">
      <c r="A92" s="98"/>
      <c r="B92" s="98"/>
      <c r="C92" s="99"/>
      <c r="D92" s="100"/>
    </row>
    <row r="93" spans="1:4" ht="19.149999999999999" customHeight="1" x14ac:dyDescent="0.2">
      <c r="A93" s="80">
        <v>2.5</v>
      </c>
      <c r="B93" s="95" t="s">
        <v>90</v>
      </c>
      <c r="C93" s="94">
        <f>'[1]PRESUP.EGRESOS FUENTE FINANCIAM'!J433</f>
        <v>17681410</v>
      </c>
      <c r="D93" s="83">
        <f>C93/$C$96</f>
        <v>1</v>
      </c>
    </row>
    <row r="94" spans="1:4" ht="19.149999999999999" customHeight="1" x14ac:dyDescent="0.2">
      <c r="A94" s="80">
        <v>2.6</v>
      </c>
      <c r="B94" s="95" t="s">
        <v>91</v>
      </c>
      <c r="C94" s="94">
        <f>'[1]PRESUP.EGRESOS FUENTE FINANCIAM'!K433</f>
        <v>0</v>
      </c>
      <c r="D94" s="83">
        <f t="shared" ref="D94:D95" si="3">C94/$C$96</f>
        <v>0</v>
      </c>
    </row>
    <row r="95" spans="1:4" ht="24" customHeight="1" x14ac:dyDescent="0.2">
      <c r="A95" s="80">
        <v>2.7</v>
      </c>
      <c r="B95" s="101" t="s">
        <v>94</v>
      </c>
      <c r="C95" s="94">
        <f>'[1]PRESUP.EGRESOS FUENTE FINANCIAM'!L433</f>
        <v>0</v>
      </c>
      <c r="D95" s="83">
        <f t="shared" si="3"/>
        <v>0</v>
      </c>
    </row>
    <row r="96" spans="1:4" x14ac:dyDescent="0.2">
      <c r="A96" s="96"/>
      <c r="B96" s="86" t="s">
        <v>83</v>
      </c>
      <c r="C96" s="87">
        <f>SUM(C93:C95)</f>
        <v>17681410</v>
      </c>
      <c r="D96" s="97">
        <f>SUM(D93:D95)</f>
        <v>1</v>
      </c>
    </row>
  </sheetData>
  <sheetProtection sheet="1" objects="1" scenarios="1"/>
  <mergeCells count="78">
    <mergeCell ref="A79:D79"/>
    <mergeCell ref="A91:D91"/>
    <mergeCell ref="B65:D65"/>
    <mergeCell ref="B66:D66"/>
    <mergeCell ref="B67:D67"/>
    <mergeCell ref="A69:D69"/>
    <mergeCell ref="A70:I70"/>
    <mergeCell ref="A73:D73"/>
    <mergeCell ref="B59:D59"/>
    <mergeCell ref="B60:D60"/>
    <mergeCell ref="B61:D61"/>
    <mergeCell ref="B62:D62"/>
    <mergeCell ref="B63:D63"/>
    <mergeCell ref="B64:D64"/>
    <mergeCell ref="B53:D53"/>
    <mergeCell ref="B54:D54"/>
    <mergeCell ref="B55:D55"/>
    <mergeCell ref="B56:D56"/>
    <mergeCell ref="B57:D57"/>
    <mergeCell ref="B58:D58"/>
    <mergeCell ref="B47:D47"/>
    <mergeCell ref="B48:D48"/>
    <mergeCell ref="B49:D49"/>
    <mergeCell ref="B50:D50"/>
    <mergeCell ref="B51:D51"/>
    <mergeCell ref="B52:D52"/>
    <mergeCell ref="B41:D41"/>
    <mergeCell ref="B42:D42"/>
    <mergeCell ref="B43:D43"/>
    <mergeCell ref="B44:D44"/>
    <mergeCell ref="B45:D45"/>
    <mergeCell ref="B46:D46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L3:L4"/>
    <mergeCell ref="B6:D6"/>
    <mergeCell ref="B7:D7"/>
    <mergeCell ref="B8:D8"/>
    <mergeCell ref="B9:D9"/>
    <mergeCell ref="B10:D10"/>
    <mergeCell ref="A1:L1"/>
    <mergeCell ref="A2:L2"/>
    <mergeCell ref="A3:D4"/>
    <mergeCell ref="E3:E4"/>
    <mergeCell ref="F3:F4"/>
    <mergeCell ref="G3:G4"/>
    <mergeCell ref="H3:H4"/>
    <mergeCell ref="I3:I4"/>
    <mergeCell ref="J3:J4"/>
    <mergeCell ref="K3:K4"/>
  </mergeCells>
  <dataValidations count="1">
    <dataValidation type="whole" operator="greaterThanOrEqual" allowBlank="1" showInputMessage="1" showErrorMessage="1" sqref="H65:H68 F37:G40 H61 F17:G21 F26:G31 F7:G15 F33:G35 F58:G68 E6:E15 E57:E68 E52:G56 E17:E41 E51:H51 F22:H22 F25:H25 F32:H32 F36:H36 F41:H41 F6:H6 F57:H57 F23:G24 J6:L15 J17:L41 J51:L68">
      <formula1>0</formula1>
    </dataValidation>
  </dataValidations>
  <printOptions horizontalCentered="1"/>
  <pageMargins left="0.98425196850393704" right="0.55118110236220474" top="0.55118110236220474" bottom="1.0236220472440944" header="0.35433070866141736" footer="0.59055118110236227"/>
  <pageSetup paperSize="5" scale="75" orientation="landscape" r:id="rId1"/>
  <headerFooter>
    <oddFooter xml:space="preserve">&amp;L&amp;"-,Cursiva"&amp;10       Ejercicio Fiscal 2019&amp;R&amp;"-,Cursiva"&amp;10Página &amp;P de &amp;N&amp;K00+000--&amp;11---&amp;"-,Normal"------  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PROYECCIONES INGRESOS</vt:lpstr>
      <vt:lpstr>'PROYECCIONES INGRESOS'!Títulos_a_imprimir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2019-05-08T18:43:44Z</dcterms:created>
  <dcterms:modified xsi:type="dcterms:W3CDTF">2019-05-08T18:47:21Z</dcterms:modified>
</cp:coreProperties>
</file>