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INVENTARIOS BIENES\"/>
    </mc:Choice>
  </mc:AlternateContent>
  <xr:revisionPtr revIDLastSave="0" documentId="13_ncr:1_{850019B1-569C-4AA6-A4A1-DC0E09889E50}" xr6:coauthVersionLast="47" xr6:coauthVersionMax="47" xr10:uidLastSave="{00000000-0000-0000-0000-000000000000}"/>
  <bookViews>
    <workbookView xWindow="-120" yWindow="-120" windowWidth="20730" windowHeight="11160" firstSheet="16" activeTab="17" xr2:uid="{00000000-000D-0000-FFFF-FFFF00000000}"/>
  </bookViews>
  <sheets>
    <sheet name="Desarrollo Social" sheetId="1" r:id="rId1"/>
    <sheet name="Obras Públicas" sheetId="2" r:id="rId2"/>
    <sheet name="Ecología" sheetId="4" r:id="rId3"/>
    <sheet name="Promoción Económica" sheetId="5" r:id="rId4"/>
    <sheet name="Instituto Municipal de la Mujer" sheetId="6" r:id="rId5"/>
    <sheet name="Seguridad Pública" sheetId="7" r:id="rId6"/>
    <sheet name="Registro Civil" sheetId="8" r:id="rId7"/>
    <sheet name="Delegación Colotitlán" sheetId="9" r:id="rId8"/>
    <sheet name="Casa de la Cultura" sheetId="10" r:id="rId9"/>
    <sheet name="Casa de la Cultura (Vestuarios)" sheetId="39" r:id="rId10"/>
    <sheet name="Escuela ECOS" sheetId="11" r:id="rId11"/>
    <sheet name="Dirección de Archivo" sheetId="12" r:id="rId12"/>
    <sheet name="Rastro Municipal" sheetId="13" r:id="rId13"/>
    <sheet name="Sindicatura" sheetId="14" r:id="rId14"/>
    <sheet name="Sría. General" sheetId="15" r:id="rId15"/>
    <sheet name="Oficilía Mayor" sheetId="16" r:id="rId16"/>
    <sheet name="Protección Civil" sheetId="18" r:id="rId17"/>
    <sheet name="Catastro" sheetId="19" r:id="rId18"/>
    <sheet name="Regularización de Predios" sheetId="21" r:id="rId19"/>
    <sheet name="Fomento Agropecuario" sheetId="20" r:id="rId20"/>
    <sheet name="Tesorería" sheetId="22" r:id="rId21"/>
    <sheet name="Transparencia" sheetId="23" r:id="rId22"/>
    <sheet name="Dirección de Salud" sheetId="24" r:id="rId23"/>
    <sheet name="Agua Potable" sheetId="25" r:id="rId24"/>
    <sheet name="Planta Colotitlán" sheetId="26" r:id="rId25"/>
    <sheet name="Delegación Juanacatlán" sheetId="27" r:id="rId26"/>
    <sheet name="Presidencia" sheetId="28" r:id="rId27"/>
    <sheet name="Recepción" sheetId="29" r:id="rId28"/>
    <sheet name="Electricidad" sheetId="30" r:id="rId29"/>
    <sheet name="Taller Mécanico" sheetId="31" r:id="rId30"/>
    <sheet name="Recaudación" sheetId="32" r:id="rId31"/>
    <sheet name="Juzgado Mpal" sheetId="33" r:id="rId32"/>
    <sheet name="Contraloría Mpal." sheetId="34" r:id="rId33"/>
    <sheet name="Comunicación Social" sheetId="35" r:id="rId34"/>
    <sheet name="Turismo y Juventud" sheetId="36" r:id="rId35"/>
    <sheet name="Vehículos" sheetId="37" r:id="rId36"/>
    <sheet name="Unidad Deportiva" sheetId="38" r:id="rId37"/>
    <sheet name="UMAE" sheetId="41" r:id="rId38"/>
    <sheet name="Miscelanea" sheetId="40" r:id="rId3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34" i="8" l="1"/>
  <c r="C11" i="40" l="1"/>
  <c r="C10" i="40"/>
  <c r="C9" i="40"/>
  <c r="C8" i="40"/>
  <c r="C7" i="40"/>
  <c r="C6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Jesús</author>
  </authors>
  <commentList>
    <comment ref="D47" authorId="0" shapeId="0" xr:uid="{00000000-0006-0000-0C00-000001000000}">
      <text>
        <r>
          <rPr>
            <b/>
            <sz val="9"/>
            <color indexed="81"/>
            <rFont val="Tahoma"/>
            <charset val="1"/>
          </rPr>
          <t>Jesús:</t>
        </r>
        <r>
          <rPr>
            <sz val="9"/>
            <color indexed="81"/>
            <rFont val="Tahoma"/>
            <charset val="1"/>
          </rPr>
          <t xml:space="preserve">
adquirio 2022
</t>
        </r>
      </text>
    </comment>
  </commentList>
</comments>
</file>

<file path=xl/sharedStrings.xml><?xml version="1.0" encoding="utf-8"?>
<sst xmlns="http://schemas.openxmlformats.org/spreadsheetml/2006/main" count="8710" uniqueCount="1988">
  <si>
    <t>Responsable</t>
  </si>
  <si>
    <t>Cantidad</t>
  </si>
  <si>
    <t>Tipo</t>
  </si>
  <si>
    <t>Marca</t>
  </si>
  <si>
    <t>Estado</t>
  </si>
  <si>
    <t>Costo Estimado</t>
  </si>
  <si>
    <t>Código</t>
  </si>
  <si>
    <t>Departamento</t>
  </si>
  <si>
    <t>1 (uno)</t>
  </si>
  <si>
    <t>Scanner Scanjet HP 5590, Serie CN29AVHOKM</t>
  </si>
  <si>
    <t>Hewlett Packard</t>
  </si>
  <si>
    <t>Bueno</t>
  </si>
  <si>
    <t>Desarrollo Social</t>
  </si>
  <si>
    <t>Archivero 56 cm. x 52 cm. x 48 cm con 2 cajones</t>
  </si>
  <si>
    <t>Regular</t>
  </si>
  <si>
    <t>2 (dos)</t>
  </si>
  <si>
    <t>Silla Negra de 4 patas</t>
  </si>
  <si>
    <t>$ 200.00 c/u</t>
  </si>
  <si>
    <t>Escritorio aglomerado con 2 cajones y llave 1.20 mts x 60 cm.</t>
  </si>
  <si>
    <t xml:space="preserve">Bueno </t>
  </si>
  <si>
    <t>Anaquel fierro con 5 charolas</t>
  </si>
  <si>
    <t>Mesa color madera 1.20 mts. X 40 cm. Dos departamentos</t>
  </si>
  <si>
    <t>Máquina de escribir Olympia</t>
  </si>
  <si>
    <t xml:space="preserve">Olympia </t>
  </si>
  <si>
    <t>Silla Giratoria color Negro 5 ruedas</t>
  </si>
  <si>
    <t>Escritorio aglomerado 1.26 mts. X .40 cm</t>
  </si>
  <si>
    <t xml:space="preserve">Ventilador </t>
  </si>
  <si>
    <t>Big Air</t>
  </si>
  <si>
    <t>Laptop HP 240 Sin Cargador</t>
  </si>
  <si>
    <t>Impresora</t>
  </si>
  <si>
    <t>Samsung</t>
  </si>
  <si>
    <t>Archivero de Madera</t>
  </si>
  <si>
    <t>Obras Públicas</t>
  </si>
  <si>
    <t>Escritorio de madera aglomerada de 60 cm. x 1.60 mts.</t>
  </si>
  <si>
    <t>Escritorio de madera aglomerada de 60 cm. x 1.50 mts.</t>
  </si>
  <si>
    <t>Escritorio de madera aglomerada con hoja de cristal de 78 cm. x 1.17 mts.</t>
  </si>
  <si>
    <t>Mesas de madera aglomerada de 1.16 mts. X 39 cm.</t>
  </si>
  <si>
    <t>4 (cuatro)</t>
  </si>
  <si>
    <t xml:space="preserve">Sillas giratorias rojas </t>
  </si>
  <si>
    <t xml:space="preserve"> (en comodato Casa de la Cultura)</t>
  </si>
  <si>
    <t>Casa de la Cultura</t>
  </si>
  <si>
    <t>Dispensador de Agua</t>
  </si>
  <si>
    <t>Whirlpool</t>
  </si>
  <si>
    <t>Banca de madera de 30 cm. x por 1.70 mts.</t>
  </si>
  <si>
    <t>Archivero fijo en oficina de madera</t>
  </si>
  <si>
    <t>Impresora HP a color doble carta</t>
  </si>
  <si>
    <t>Computadora de Escritorio (monitor Hanns-g y CPU LG)</t>
  </si>
  <si>
    <t>Pintarrón con corcho de 90 cm. x 60 cm.</t>
  </si>
  <si>
    <t>Ventilador</t>
  </si>
  <si>
    <t>Cyclone</t>
  </si>
  <si>
    <t>Fotocopiadora</t>
  </si>
  <si>
    <t>Ricoh</t>
  </si>
  <si>
    <t>1(uno)</t>
  </si>
  <si>
    <t>Odómetro</t>
  </si>
  <si>
    <t>Tripie</t>
  </si>
  <si>
    <t>Nivel</t>
  </si>
  <si>
    <t>Sokia</t>
  </si>
  <si>
    <t>Archivero de metal de 75 cm.  x 48 cm. x 71 cm.</t>
  </si>
  <si>
    <t>No Funcional / Baja</t>
  </si>
  <si>
    <t>13 (trece)</t>
  </si>
  <si>
    <t>Chalecos de alta visibilidad para trafico</t>
  </si>
  <si>
    <t>Caja de herramientas</t>
  </si>
  <si>
    <t>3 (tres)</t>
  </si>
  <si>
    <t>Sellos (1 obras públicas, 2 con leyendas)</t>
  </si>
  <si>
    <t>S / M</t>
  </si>
  <si>
    <t>Mueble para computadora: 1.20 mts. X 45 cm. x 80 cm.</t>
  </si>
  <si>
    <t>Direccion de Ecología</t>
  </si>
  <si>
    <t>Silla giratoria de 86 cm. x 42 cm. Color Rojo</t>
  </si>
  <si>
    <t>En Comodato Casa de la Cultura</t>
  </si>
  <si>
    <t>Casa de La Cultura</t>
  </si>
  <si>
    <t>Archivero 50 cm. x 60 cm. 78 cm.</t>
  </si>
  <si>
    <t>Monitor de color negro</t>
  </si>
  <si>
    <t>Acer</t>
  </si>
  <si>
    <t xml:space="preserve">CPU </t>
  </si>
  <si>
    <t>E-Machines</t>
  </si>
  <si>
    <t>Teclado</t>
  </si>
  <si>
    <t xml:space="preserve">Juego de Bocinas </t>
  </si>
  <si>
    <t>Logitech</t>
  </si>
  <si>
    <t>Cámara digital, EC-E565ZZBPMX</t>
  </si>
  <si>
    <t>Teléfono fijo color beige claro</t>
  </si>
  <si>
    <t>Panasonic</t>
  </si>
  <si>
    <t>Malo</t>
  </si>
  <si>
    <t>Escritorio color café oscuro de aglomerado</t>
  </si>
  <si>
    <t>Promoción Económica</t>
  </si>
  <si>
    <t>Computadora de Escritorio, incluye teclado, mouse y CPU</t>
  </si>
  <si>
    <t>Silla Negra con llantas</t>
  </si>
  <si>
    <t>Mesa de Metal con llantas</t>
  </si>
  <si>
    <t>Portapapeles de metal</t>
  </si>
  <si>
    <t>Responsable General</t>
  </si>
  <si>
    <t>Computadora de escritorio HPW1907</t>
  </si>
  <si>
    <t>Instituto Municipal de la Mujer</t>
  </si>
  <si>
    <t>CPU</t>
  </si>
  <si>
    <t>Teclado PC-200178</t>
  </si>
  <si>
    <t>Perfect</t>
  </si>
  <si>
    <t>Mouse HP5188</t>
  </si>
  <si>
    <t>Juego de Bocinas</t>
  </si>
  <si>
    <t>Perfect Choice</t>
  </si>
  <si>
    <t>Computadora de Escritorio AL-1916WA</t>
  </si>
  <si>
    <t>Teclado K222</t>
  </si>
  <si>
    <t>Mouse M-150</t>
  </si>
  <si>
    <t>Genius</t>
  </si>
  <si>
    <t>Intel</t>
  </si>
  <si>
    <t>Computadora de Escritorio A21-611-MD51</t>
  </si>
  <si>
    <t xml:space="preserve">Acer Aspire Z </t>
  </si>
  <si>
    <t xml:space="preserve">Teclado </t>
  </si>
  <si>
    <t>Mouse</t>
  </si>
  <si>
    <t xml:space="preserve">Laptop </t>
  </si>
  <si>
    <t>Acer Aspire E15</t>
  </si>
  <si>
    <t>Fotocopiadora MP 201</t>
  </si>
  <si>
    <t>RICHOH</t>
  </si>
  <si>
    <t>Impresora F4180</t>
  </si>
  <si>
    <t>Impresora 6940</t>
  </si>
  <si>
    <t>Impresora 8620</t>
  </si>
  <si>
    <t>Proyector UPL-EX4</t>
  </si>
  <si>
    <t>Sony</t>
  </si>
  <si>
    <t>Proyector H694A</t>
  </si>
  <si>
    <t>Pantalla para proyectar apoyo VT60</t>
  </si>
  <si>
    <t>Karaoke Voz México</t>
  </si>
  <si>
    <t>Bocina Kaiser MSA-6515BT</t>
  </si>
  <si>
    <t>Kaiser</t>
  </si>
  <si>
    <t>Fax Brother 575E</t>
  </si>
  <si>
    <t>Brother</t>
  </si>
  <si>
    <t>Teléfono Inalámbrico Motorola</t>
  </si>
  <si>
    <t>Motorola</t>
  </si>
  <si>
    <t>Sumadora Eléctrica DC-6V</t>
  </si>
  <si>
    <t>Casio</t>
  </si>
  <si>
    <t>No Break (multicontacto)</t>
  </si>
  <si>
    <t>Cámara Sony DSC-WX80</t>
  </si>
  <si>
    <t>SONY</t>
  </si>
  <si>
    <t>Despachador de Agua Continental</t>
  </si>
  <si>
    <t>Continental</t>
  </si>
  <si>
    <t>Win Global</t>
  </si>
  <si>
    <t>Ventilador MITK 3338</t>
  </si>
  <si>
    <t>MITK 3338</t>
  </si>
  <si>
    <t>Escritorio templado de vidrio toques de madera</t>
  </si>
  <si>
    <t>Escritorio vidrio templado con juego de librero</t>
  </si>
  <si>
    <t>Escritorio madera color chocolate compuesto de dos piezas</t>
  </si>
  <si>
    <t>Archivero gris</t>
  </si>
  <si>
    <t>HIGH TECH</t>
  </si>
  <si>
    <t>Archivero Negro de una pieza</t>
  </si>
  <si>
    <t>Mesa de Trabajo de Madera</t>
  </si>
  <si>
    <t>6 (Seis)</t>
  </si>
  <si>
    <t xml:space="preserve"> Sillas Negras Acojinadas</t>
  </si>
  <si>
    <t xml:space="preserve"> Sillas giratorias</t>
  </si>
  <si>
    <t xml:space="preserve"> Sillas Acojinadas</t>
  </si>
  <si>
    <t>1 (Uno)</t>
  </si>
  <si>
    <t>Impresora L365</t>
  </si>
  <si>
    <t>Epson</t>
  </si>
  <si>
    <t>6 sillas negras para las visitas y pacientes</t>
  </si>
  <si>
    <t>Tipo de Arma</t>
  </si>
  <si>
    <t>Modelo</t>
  </si>
  <si>
    <t>Calibre</t>
  </si>
  <si>
    <t>Matricula</t>
  </si>
  <si>
    <t>Procedencia</t>
  </si>
  <si>
    <t>Observaciones</t>
  </si>
  <si>
    <t>Revolver</t>
  </si>
  <si>
    <t>Smith &amp; Wesson</t>
  </si>
  <si>
    <t>38 especial</t>
  </si>
  <si>
    <t>CBU9882</t>
  </si>
  <si>
    <t>Comodato Gobierno del Estado</t>
  </si>
  <si>
    <t>Buen Estado</t>
  </si>
  <si>
    <t>Seguridad Pública - Armamento</t>
  </si>
  <si>
    <t>AJT8592</t>
  </si>
  <si>
    <t>3D30731</t>
  </si>
  <si>
    <t>CBU9877</t>
  </si>
  <si>
    <t>AJW7365</t>
  </si>
  <si>
    <t>AJY2763</t>
  </si>
  <si>
    <t>Gobierno del Estado</t>
  </si>
  <si>
    <t>Pistola</t>
  </si>
  <si>
    <t>Browning</t>
  </si>
  <si>
    <t>Hi-Power</t>
  </si>
  <si>
    <t>9 mm.</t>
  </si>
  <si>
    <t>245NV69741</t>
  </si>
  <si>
    <t>Licencia Colectiva No. 44</t>
  </si>
  <si>
    <t>245NV69928</t>
  </si>
  <si>
    <t>245NR53048</t>
  </si>
  <si>
    <t>245NR53049</t>
  </si>
  <si>
    <t>245NR53050</t>
  </si>
  <si>
    <t>245NR53051</t>
  </si>
  <si>
    <t>Licencia Colectiva No.44</t>
  </si>
  <si>
    <t>245NR53052</t>
  </si>
  <si>
    <t>Carabina</t>
  </si>
  <si>
    <t>Colt</t>
  </si>
  <si>
    <t>Government</t>
  </si>
  <si>
    <t>LGC013170</t>
  </si>
  <si>
    <t>LGC013107</t>
  </si>
  <si>
    <t>LGC013117</t>
  </si>
  <si>
    <t>LGC013120</t>
  </si>
  <si>
    <t>LGC013135</t>
  </si>
  <si>
    <t>LGC013137</t>
  </si>
  <si>
    <t>LGC013138</t>
  </si>
  <si>
    <t>LGC013139</t>
  </si>
  <si>
    <t>LGC013140</t>
  </si>
  <si>
    <t>Escopeta</t>
  </si>
  <si>
    <t>Winchester</t>
  </si>
  <si>
    <t>L3183738</t>
  </si>
  <si>
    <t>L3183796</t>
  </si>
  <si>
    <t>L3183701</t>
  </si>
  <si>
    <t>L3183348</t>
  </si>
  <si>
    <t xml:space="preserve">Responsable </t>
  </si>
  <si>
    <t>Radio</t>
  </si>
  <si>
    <t>Serie</t>
  </si>
  <si>
    <t>Propiedad</t>
  </si>
  <si>
    <t>Condiciones</t>
  </si>
  <si>
    <t>Servicio</t>
  </si>
  <si>
    <t>Accesorios</t>
  </si>
  <si>
    <t xml:space="preserve">Departamento </t>
  </si>
  <si>
    <t>Radio Base</t>
  </si>
  <si>
    <t>Motorola Radius</t>
  </si>
  <si>
    <t>682FYL0650</t>
  </si>
  <si>
    <t>Gobierno Municipal</t>
  </si>
  <si>
    <t>Comodato Natividad García</t>
  </si>
  <si>
    <t>Camión de Basura</t>
  </si>
  <si>
    <t>Seguridad Pública - Radiocomunicación</t>
  </si>
  <si>
    <t>682FYGC302</t>
  </si>
  <si>
    <t>En base frecuencia Regional</t>
  </si>
  <si>
    <t>682FYL0655</t>
  </si>
  <si>
    <t>En la Unidad TMX07</t>
  </si>
  <si>
    <t>682FYQ3729</t>
  </si>
  <si>
    <t>En comodato Delegado de Juanacatlán</t>
  </si>
  <si>
    <t>682FYL0704</t>
  </si>
  <si>
    <t>En base para Servicio</t>
  </si>
  <si>
    <t>682FYL0649</t>
  </si>
  <si>
    <t>En la Unidad TMX01 Móvil</t>
  </si>
  <si>
    <t>682FYLA910</t>
  </si>
  <si>
    <t>En comodato Adrián González</t>
  </si>
  <si>
    <t>682FYLA923</t>
  </si>
  <si>
    <t>En base Armero</t>
  </si>
  <si>
    <t>Motorola Maxtrac</t>
  </si>
  <si>
    <t>428TXU3461</t>
  </si>
  <si>
    <t>428TXU3538</t>
  </si>
  <si>
    <t>Motorola EM200</t>
  </si>
  <si>
    <t>619TEVO762</t>
  </si>
  <si>
    <t>En Base Armero</t>
  </si>
  <si>
    <t>Motorola PRO3100</t>
  </si>
  <si>
    <t>103IAE4873</t>
  </si>
  <si>
    <t xml:space="preserve">Regular </t>
  </si>
  <si>
    <t>103IAE4946</t>
  </si>
  <si>
    <t>Motorola PRO5100</t>
  </si>
  <si>
    <t>103TBE1561</t>
  </si>
  <si>
    <t>En base armero</t>
  </si>
  <si>
    <t>Radio Base (En Comodato)</t>
  </si>
  <si>
    <t>Motorola XLT1500</t>
  </si>
  <si>
    <t>775CJR0435</t>
  </si>
  <si>
    <t>Gobierno del Estado / FOSEG</t>
  </si>
  <si>
    <t xml:space="preserve">Buen Estado </t>
  </si>
  <si>
    <t>Con regulador</t>
  </si>
  <si>
    <t>775CJR0555</t>
  </si>
  <si>
    <t>En la unidad TMX05 Móvil</t>
  </si>
  <si>
    <t>Kenwood</t>
  </si>
  <si>
    <t>775CMP0395</t>
  </si>
  <si>
    <t xml:space="preserve"> Buen Estado</t>
  </si>
  <si>
    <t>Radio Base (en Comodato)</t>
  </si>
  <si>
    <t>775CMP0452</t>
  </si>
  <si>
    <t>En base para servicio</t>
  </si>
  <si>
    <t>775CMP0338</t>
  </si>
  <si>
    <t>Radio Portátil</t>
  </si>
  <si>
    <t>Motorola EP450</t>
  </si>
  <si>
    <t>442TGT5631</t>
  </si>
  <si>
    <t>En base para servicio #1</t>
  </si>
  <si>
    <t>442TFJ1892</t>
  </si>
  <si>
    <t>En base para servicio #2</t>
  </si>
  <si>
    <t>018TDWF036</t>
  </si>
  <si>
    <t>Motorola EP450 S</t>
  </si>
  <si>
    <t>01TQS2990</t>
  </si>
  <si>
    <t>018TDWF037</t>
  </si>
  <si>
    <t>Se Extravió</t>
  </si>
  <si>
    <t>Motorola HT600</t>
  </si>
  <si>
    <t>Sin Serie</t>
  </si>
  <si>
    <t>Con cargador</t>
  </si>
  <si>
    <t xml:space="preserve">Malo </t>
  </si>
  <si>
    <t>Con Cargador</t>
  </si>
  <si>
    <t xml:space="preserve">Radio Portátil </t>
  </si>
  <si>
    <t>Radio Portátil (En Comodato)</t>
  </si>
  <si>
    <t>Motorola XTS</t>
  </si>
  <si>
    <t>687CJR7681</t>
  </si>
  <si>
    <t>En base para servicio Troncal # 3</t>
  </si>
  <si>
    <t>687CMP0944</t>
  </si>
  <si>
    <t>En base para servicio Troncal # 2</t>
  </si>
  <si>
    <t>687CMM2789</t>
  </si>
  <si>
    <t>En base para servicio Troncal # 1</t>
  </si>
  <si>
    <t>EF Johns. N</t>
  </si>
  <si>
    <t>5377H1110C92449</t>
  </si>
  <si>
    <t>En la TMX06 Móvil</t>
  </si>
  <si>
    <t>No funciona PTT</t>
  </si>
  <si>
    <t>687CNV0680</t>
  </si>
  <si>
    <t>En base</t>
  </si>
  <si>
    <t>Motorola APX 1500</t>
  </si>
  <si>
    <t>466CSM0489</t>
  </si>
  <si>
    <t xml:space="preserve">Bueen Estado </t>
  </si>
  <si>
    <t>En la TMX08</t>
  </si>
  <si>
    <t>EF Johns. N53 ES</t>
  </si>
  <si>
    <t>5377H0910T91174</t>
  </si>
  <si>
    <t>En la TMX07</t>
  </si>
  <si>
    <t xml:space="preserve">Motorola </t>
  </si>
  <si>
    <t>466CVR0120</t>
  </si>
  <si>
    <t xml:space="preserve">Gobierno del Estado </t>
  </si>
  <si>
    <t>En la TMX04</t>
  </si>
  <si>
    <t>Artículo</t>
  </si>
  <si>
    <t>Marca o Modelo</t>
  </si>
  <si>
    <t>Especificaciones</t>
  </si>
  <si>
    <t>Detector de Metal</t>
  </si>
  <si>
    <t>Ranger 1000 Color Negro</t>
  </si>
  <si>
    <t xml:space="preserve">Se desconoce </t>
  </si>
  <si>
    <t>Para servicio en base</t>
  </si>
  <si>
    <t>Seguridad Pública - Equipo Policiaco y Municiones</t>
  </si>
  <si>
    <t xml:space="preserve"> 1 (uno)</t>
  </si>
  <si>
    <t>Estrobo en color rojo</t>
  </si>
  <si>
    <t>Target-Tech</t>
  </si>
  <si>
    <t>Para servicio en Base</t>
  </si>
  <si>
    <t>14 (catorce)</t>
  </si>
  <si>
    <t>Pares de aros de aprensión</t>
  </si>
  <si>
    <t>Para Servico en Base</t>
  </si>
  <si>
    <t>15 (quince)</t>
  </si>
  <si>
    <t>Pares de aros de aprensión (En Comodato)</t>
  </si>
  <si>
    <t>CTS</t>
  </si>
  <si>
    <t>Para Servicio en Base</t>
  </si>
  <si>
    <t>PR-24</t>
  </si>
  <si>
    <t>Monadnock</t>
  </si>
  <si>
    <t>Blinmark</t>
  </si>
  <si>
    <t>9 (nueve)</t>
  </si>
  <si>
    <t>Sin Marca Visible</t>
  </si>
  <si>
    <t>17 (diecisiete)</t>
  </si>
  <si>
    <t>Bastones Policiacos Extendibles (En Comodato)</t>
  </si>
  <si>
    <t>ESP color negro</t>
  </si>
  <si>
    <t>10 (diez)</t>
  </si>
  <si>
    <t>Cascos Balisticos Nivel III (En Comodato)</t>
  </si>
  <si>
    <t>Global Armour</t>
  </si>
  <si>
    <t>De Servicio en Dirección</t>
  </si>
  <si>
    <t>11 (once)</t>
  </si>
  <si>
    <t>Chaleco Antibalas Nivel IV (En Comodato)</t>
  </si>
  <si>
    <t>Armour Shield Model Grislly</t>
  </si>
  <si>
    <t>Googles Tácticos</t>
  </si>
  <si>
    <t>Smith Optic</t>
  </si>
  <si>
    <t>Lámparas Recargables</t>
  </si>
  <si>
    <t>Sin Marca</t>
  </si>
  <si>
    <t>Color Negro/ Sin Serie</t>
  </si>
  <si>
    <t>Cámara Digital de 8.2 mp</t>
  </si>
  <si>
    <t>Kodak Easyshare</t>
  </si>
  <si>
    <t>Serie 09014100</t>
  </si>
  <si>
    <t>De Servicio en Base</t>
  </si>
  <si>
    <t>Lanix Tipo PIV</t>
  </si>
  <si>
    <t>Serie 0901434 con programa SAID</t>
  </si>
  <si>
    <t>Monitor</t>
  </si>
  <si>
    <t>Lanix Tipo LCD</t>
  </si>
  <si>
    <t>Serie 0901433</t>
  </si>
  <si>
    <t>Lanix</t>
  </si>
  <si>
    <t>Serie 0901432</t>
  </si>
  <si>
    <t>Lanix Optico</t>
  </si>
  <si>
    <t>Serie 08007001768</t>
  </si>
  <si>
    <t>Cámara Digital</t>
  </si>
  <si>
    <t>Cannon</t>
  </si>
  <si>
    <t>Serie 6422150894 con Accesorios</t>
  </si>
  <si>
    <t>Cámara Digital  (En Comodato)</t>
  </si>
  <si>
    <t>Coleman</t>
  </si>
  <si>
    <t>Color rojo/negro- Sin número de serie</t>
  </si>
  <si>
    <t>Gobierno del Estado / En Comodato</t>
  </si>
  <si>
    <t>Copiadora</t>
  </si>
  <si>
    <t>Kyocera</t>
  </si>
  <si>
    <t>Serie 0900230</t>
  </si>
  <si>
    <t>No Sirve, ubicada en Salón Multiusos</t>
  </si>
  <si>
    <t>Serie 0901435</t>
  </si>
  <si>
    <t>No Break</t>
  </si>
  <si>
    <t>Tripp Lite Tipo UPS</t>
  </si>
  <si>
    <t>Serie 965ALROM66380067</t>
  </si>
  <si>
    <t>LG tipo AMD Athlon</t>
  </si>
  <si>
    <t>Serie 0901426</t>
  </si>
  <si>
    <t>Vorago Optico</t>
  </si>
  <si>
    <t>Serie 0901425</t>
  </si>
  <si>
    <t>Serie 0901424</t>
  </si>
  <si>
    <t>Se desconoce</t>
  </si>
  <si>
    <t>Hewlett Packard Deskjet 6540</t>
  </si>
  <si>
    <t>Serie 0901423</t>
  </si>
  <si>
    <t>Descompuesta en Salón Multiusos</t>
  </si>
  <si>
    <t>Epson L495</t>
  </si>
  <si>
    <t>Sin Número de Serie</t>
  </si>
  <si>
    <t>Se Servicio en Base</t>
  </si>
  <si>
    <t>Monitor (En Comodato)</t>
  </si>
  <si>
    <t>Lenovo Thinkvision</t>
  </si>
  <si>
    <t>Serie 1S4431HE1VAWG11</t>
  </si>
  <si>
    <t>Gobierno del Estado / FASP</t>
  </si>
  <si>
    <t>CPU (En Comodato)</t>
  </si>
  <si>
    <t>Lenovo ThinkCentre</t>
  </si>
  <si>
    <t>Serie 1S7518C1SMJYZCD5</t>
  </si>
  <si>
    <t>Scanner (En Comodato)</t>
  </si>
  <si>
    <t>Cogent System CS500e</t>
  </si>
  <si>
    <t>Cámara (En Comodato)</t>
  </si>
  <si>
    <t>Logitec Quickcam Pro 9000</t>
  </si>
  <si>
    <t>LZ031SP</t>
  </si>
  <si>
    <t>BENQ</t>
  </si>
  <si>
    <t>Serie ET83803661SLO</t>
  </si>
  <si>
    <t>Se Desconoce</t>
  </si>
  <si>
    <t>De Servicio en Direccion</t>
  </si>
  <si>
    <t>Laptop</t>
  </si>
  <si>
    <t>Hewlett Packard CompaQPresario CQ43</t>
  </si>
  <si>
    <t>Serie5CB2010JXX</t>
  </si>
  <si>
    <t>Reguladores</t>
  </si>
  <si>
    <t>Astron</t>
  </si>
  <si>
    <t>En Base</t>
  </si>
  <si>
    <t>Lámpara Negra para Cenicero</t>
  </si>
  <si>
    <t>No Sirve</t>
  </si>
  <si>
    <t>En Base/ Descompuesta</t>
  </si>
  <si>
    <t>Par de Bocinas</t>
  </si>
  <si>
    <t>MicroStar</t>
  </si>
  <si>
    <t>Seriie 09004122</t>
  </si>
  <si>
    <t>En Dirección</t>
  </si>
  <si>
    <t>Bocina</t>
  </si>
  <si>
    <t>Platinum JBL</t>
  </si>
  <si>
    <t>Estado Regular Solo Hay Una</t>
  </si>
  <si>
    <t>Teléfono Inalámbrico</t>
  </si>
  <si>
    <t>Panasonic Color Negro</t>
  </si>
  <si>
    <t>Serie 5JCCF283653</t>
  </si>
  <si>
    <t>En Base para Servicio</t>
  </si>
  <si>
    <t>Acer Aspira E14</t>
  </si>
  <si>
    <t>Serie NXMPAL007543004C13400</t>
  </si>
  <si>
    <t>Equipo de Computo Completo (En Comodato)</t>
  </si>
  <si>
    <t>Dell Nuevo</t>
  </si>
  <si>
    <t>Serie CN-0JF44Y</t>
  </si>
  <si>
    <t>5 (cinco)</t>
  </si>
  <si>
    <t>Chalecos Antibalas Nivel IV (En Comodato)</t>
  </si>
  <si>
    <t>ArmourLifeLab</t>
  </si>
  <si>
    <t>Articulo</t>
  </si>
  <si>
    <t>Cartuchos</t>
  </si>
  <si>
    <t>Pistola Browning 9 mm.</t>
  </si>
  <si>
    <t>Seguridad Pública - Cartuchos</t>
  </si>
  <si>
    <t>Pistola 38 especial</t>
  </si>
  <si>
    <t>Carabina Colt .223</t>
  </si>
  <si>
    <t xml:space="preserve">Cartuchos </t>
  </si>
  <si>
    <t>Escopeta 12</t>
  </si>
  <si>
    <t>Cargadores</t>
  </si>
  <si>
    <t>R-15</t>
  </si>
  <si>
    <t>4 Descompuestos</t>
  </si>
  <si>
    <t>En el Armero</t>
  </si>
  <si>
    <t>No. De Patrulla</t>
  </si>
  <si>
    <t>Número de Serie</t>
  </si>
  <si>
    <t>Placas</t>
  </si>
  <si>
    <t>Equipo Especial</t>
  </si>
  <si>
    <t>TMX01</t>
  </si>
  <si>
    <t>Dodge Ram</t>
  </si>
  <si>
    <t>3D7H516K18C249696</t>
  </si>
  <si>
    <t>Jl-55226</t>
  </si>
  <si>
    <t>Códigos Sonoros, Códigos Luminosos</t>
  </si>
  <si>
    <t>Fuera de Servicio</t>
  </si>
  <si>
    <t>Seguridad Pública - Parque Vehicular</t>
  </si>
  <si>
    <t>TMX02</t>
  </si>
  <si>
    <t>3D7H516K98G249672</t>
  </si>
  <si>
    <t>JL-55227</t>
  </si>
  <si>
    <t>TMX03</t>
  </si>
  <si>
    <t>3D7Y51EK7AG562243</t>
  </si>
  <si>
    <t>JR-60059</t>
  </si>
  <si>
    <t>TMX05</t>
  </si>
  <si>
    <t>Dodge Dakota (En Comodato FOSEG)</t>
  </si>
  <si>
    <t>1CRDUAK1CS710379</t>
  </si>
  <si>
    <t>JR-90355</t>
  </si>
  <si>
    <t>TMX06</t>
  </si>
  <si>
    <t>3C6SRBDT1EG332425</t>
  </si>
  <si>
    <t>JS-02-912</t>
  </si>
  <si>
    <t>TMX07</t>
  </si>
  <si>
    <t>3C6SRBDT2GG172249</t>
  </si>
  <si>
    <t>JR-91-580</t>
  </si>
  <si>
    <t>Descompuesta</t>
  </si>
  <si>
    <t>TMX08</t>
  </si>
  <si>
    <t>3C6SRADG6JG118702</t>
  </si>
  <si>
    <t>JR-92-276</t>
  </si>
  <si>
    <t>TMX04</t>
  </si>
  <si>
    <t>Nissan Frontier (En Comodato Gobierno del Estado)</t>
  </si>
  <si>
    <t>3N6AD33A1LK821858</t>
  </si>
  <si>
    <t>JR-60-134</t>
  </si>
  <si>
    <t>Marca Y Color</t>
  </si>
  <si>
    <t>Número de Placa</t>
  </si>
  <si>
    <t>No. de Serie</t>
  </si>
  <si>
    <t>Estado y Procedencia</t>
  </si>
  <si>
    <t>Motocicleta</t>
  </si>
  <si>
    <t>Honda / Blanco</t>
  </si>
  <si>
    <t>MWG8D</t>
  </si>
  <si>
    <t>Cross</t>
  </si>
  <si>
    <t>Buen Estado / Gobierno Municipal</t>
  </si>
  <si>
    <t>Seguridad Pública - Motocicletas y Bicicletas</t>
  </si>
  <si>
    <t>MWG9D</t>
  </si>
  <si>
    <t>Descompuesta / Gobierno Municipal</t>
  </si>
  <si>
    <t>MWG6D</t>
  </si>
  <si>
    <t>MWG7D</t>
  </si>
  <si>
    <t>Bicicleta Mercurio</t>
  </si>
  <si>
    <t>BM10062310</t>
  </si>
  <si>
    <t>Regular / Gobierno Municipal</t>
  </si>
  <si>
    <t>BM1006197</t>
  </si>
  <si>
    <t>BM10062300</t>
  </si>
  <si>
    <t>BM100625564</t>
  </si>
  <si>
    <t>Extraviada</t>
  </si>
  <si>
    <t>BM10062345</t>
  </si>
  <si>
    <t>BM100623121</t>
  </si>
  <si>
    <t>Mueble</t>
  </si>
  <si>
    <t>Descripción</t>
  </si>
  <si>
    <t>Escritorio</t>
  </si>
  <si>
    <t>Cubierta verde de dos cajones</t>
  </si>
  <si>
    <t>Seguridad Pública - Mobiliario</t>
  </si>
  <si>
    <t>Tesoreria</t>
  </si>
  <si>
    <t>Cubierta verde de cinco cajones y superficie de cristal</t>
  </si>
  <si>
    <t>Buen Estado Serie 0901407</t>
  </si>
  <si>
    <t>En Dirección de Seguridad Pública</t>
  </si>
  <si>
    <t>Mesa</t>
  </si>
  <si>
    <t>Cubierta de Madera color natural estructura metalica</t>
  </si>
  <si>
    <t>Buen Estado Serie 0901409</t>
  </si>
  <si>
    <t>Cubierta de Madera Color natural estructura metalica</t>
  </si>
  <si>
    <t>Banco de Armas</t>
  </si>
  <si>
    <t>De madera color natural con 4 entrepaños</t>
  </si>
  <si>
    <t>Regular no apto para función</t>
  </si>
  <si>
    <t>Archivero</t>
  </si>
  <si>
    <t>Color negro, con llaves, tres cajones metalicos</t>
  </si>
  <si>
    <t>Mueble de Madera</t>
  </si>
  <si>
    <t>Con 5 departamentos portaradios</t>
  </si>
  <si>
    <t>Color roble oscuro con negro y cajones</t>
  </si>
  <si>
    <t>De torre marca Atvio, color negro Modelo F2120</t>
  </si>
  <si>
    <t>Color Negro de 3 cajones</t>
  </si>
  <si>
    <t>Conos</t>
  </si>
  <si>
    <t>Color Anaranjados</t>
  </si>
  <si>
    <t>Archiveros</t>
  </si>
  <si>
    <t>Color Roble con 4 cajones cada uno</t>
  </si>
  <si>
    <t>Refrigerador</t>
  </si>
  <si>
    <t>Marca Danby color Acero Negro Serie 4317023028622</t>
  </si>
  <si>
    <t>Estufa</t>
  </si>
  <si>
    <t>De gas con dos quemadores Marca Flamineta Koblenz. No. de Serie 180445311</t>
  </si>
  <si>
    <t>Tanque de Gas Propano</t>
  </si>
  <si>
    <t>Tamaño chico de 10 kilos color arena</t>
  </si>
  <si>
    <t>De madera Estructura metálica</t>
  </si>
  <si>
    <t>Televisión</t>
  </si>
  <si>
    <t>Pantalla Plasma LG color negro, No. de Serie 180WTSB3K478</t>
  </si>
  <si>
    <t>De madera estructura metálica</t>
  </si>
  <si>
    <t>Anaquel</t>
  </si>
  <si>
    <t>Metal 6 Entrepaños. No. de Serie 0901402</t>
  </si>
  <si>
    <t>Marca GE</t>
  </si>
  <si>
    <t>Circuito Cerrado</t>
  </si>
  <si>
    <t>4 cámaras monitor y sistema de grabación</t>
  </si>
  <si>
    <t>Baja</t>
  </si>
  <si>
    <t>Estufa Eléctrica</t>
  </si>
  <si>
    <t>De Dos Parrillas</t>
  </si>
  <si>
    <t>De madera para radios. No. de Serie 0901412</t>
  </si>
  <si>
    <t>Ya no Existe</t>
  </si>
  <si>
    <t>Perforadora</t>
  </si>
  <si>
    <t>Color Rojo Marca Pegaso</t>
  </si>
  <si>
    <t>En cabina</t>
  </si>
  <si>
    <t>Engrapadora</t>
  </si>
  <si>
    <t>Marca A-Ink</t>
  </si>
  <si>
    <t>Pizarrón</t>
  </si>
  <si>
    <t>Color Blanco tamaño pequeño</t>
  </si>
  <si>
    <t>Croquis</t>
  </si>
  <si>
    <t>Población de Tenamaxtlán</t>
  </si>
  <si>
    <t>Juego de Llaves para el Armero</t>
  </si>
  <si>
    <t>Porta Garrafones</t>
  </si>
  <si>
    <t>Tubular metálico en Color Blanco</t>
  </si>
  <si>
    <t>En la Azotea</t>
  </si>
  <si>
    <t>Garrafones de Agua</t>
  </si>
  <si>
    <t>De plástico</t>
  </si>
  <si>
    <t>Alcoholímetro</t>
  </si>
  <si>
    <t>Marca Alcoblow</t>
  </si>
  <si>
    <t>Botiquín de Primeros Auxilios</t>
  </si>
  <si>
    <t>Extintores</t>
  </si>
  <si>
    <t>Arenero</t>
  </si>
  <si>
    <t>Lapicero</t>
  </si>
  <si>
    <t>Color Negro. No. de Serie 0901420</t>
  </si>
  <si>
    <t>Escritorio de Madera color café con 4 cajones</t>
  </si>
  <si>
    <t>Registro Civil</t>
  </si>
  <si>
    <t>Mueble archivero con dos cajones entrepaños y 2 cajones color gris</t>
  </si>
  <si>
    <t>Silla Azul de Cojín</t>
  </si>
  <si>
    <t>Silla giratoria de piel negra</t>
  </si>
  <si>
    <t>Librero de madera de 4 entrepaños y 4 puertas</t>
  </si>
  <si>
    <t>Archivero de metal color gris de 4 cajones</t>
  </si>
  <si>
    <t>Monitor color Negro</t>
  </si>
  <si>
    <t>Teclado color Negro</t>
  </si>
  <si>
    <t>TechZone</t>
  </si>
  <si>
    <t>Taika</t>
  </si>
  <si>
    <t>VTech</t>
  </si>
  <si>
    <t>Ventilador color Negro</t>
  </si>
  <si>
    <t>Mytek</t>
  </si>
  <si>
    <t>Portahojas Tamaño Carta</t>
  </si>
  <si>
    <t>Portalapices color Negro</t>
  </si>
  <si>
    <t>Olympia</t>
  </si>
  <si>
    <t>Maquina de Escribir Electrica</t>
  </si>
  <si>
    <t>Sello de madera "Oficialía de Registro Civil No. 1 Tenamaxtlán, Jal."</t>
  </si>
  <si>
    <t>Sello plastico color Negro y Rojo "Oficialía del Registro Civil No. 1 Tenamaxtlán Jal"</t>
  </si>
  <si>
    <t>109 (ciento nueve)</t>
  </si>
  <si>
    <t>Libros de Registro  de Nacimientos del año 1915 al 2019</t>
  </si>
  <si>
    <t>N/A</t>
  </si>
  <si>
    <t>113 (ciento trece)</t>
  </si>
  <si>
    <t>Libros de Registro de Matrimonios del año 1915 al 2019</t>
  </si>
  <si>
    <t>101 (ciento uno)</t>
  </si>
  <si>
    <t>Libros de Registro de Defunción del año 1917 al 2019</t>
  </si>
  <si>
    <t>32 (treinta y dos)</t>
  </si>
  <si>
    <t>Libros de Inscripciones Generales de 1985 al 2019</t>
  </si>
  <si>
    <t>Multicontacto color gris</t>
  </si>
  <si>
    <t>Steren</t>
  </si>
  <si>
    <t>Extensión color Naranja de 5 mts.</t>
  </si>
  <si>
    <t>Libro de Cementerios "Panteón Viejo y Panteón Nuevo"</t>
  </si>
  <si>
    <t>Libros de Divorcios de 1985 a 1997</t>
  </si>
  <si>
    <t>Producto</t>
  </si>
  <si>
    <t>Escritorio de madera con 2 cajones</t>
  </si>
  <si>
    <t>Delegación Colotitlán</t>
  </si>
  <si>
    <t>Escritorio de Metal y Madera con 2 cajones</t>
  </si>
  <si>
    <t>Archivero de metal con 4 cajones</t>
  </si>
  <si>
    <t>Maquina de Escribir Marca Olympia</t>
  </si>
  <si>
    <t>Silla Acojinada</t>
  </si>
  <si>
    <t>Silla Azul Plastico</t>
  </si>
  <si>
    <t>Monitor Vorago</t>
  </si>
  <si>
    <t>Mouse Lanix</t>
  </si>
  <si>
    <t>Teclado Lenovo</t>
  </si>
  <si>
    <t>CPU Asus</t>
  </si>
  <si>
    <t>Fecha de Adquisición</t>
  </si>
  <si>
    <t>Ubicación</t>
  </si>
  <si>
    <t>Arq. Jeanette Alejandra Pimienta Rosas</t>
  </si>
  <si>
    <t>macetas de fibra de vidrio</t>
  </si>
  <si>
    <t>Pasillo Casa de la Cultura</t>
  </si>
  <si>
    <t>Dirección de Cultura</t>
  </si>
  <si>
    <t>Silla Secretarial tapizada color Morado</t>
  </si>
  <si>
    <t>2 Centro de Salud y 3 Casa de la Cultura</t>
  </si>
  <si>
    <t>Puerta Tambor color Gris</t>
  </si>
  <si>
    <t>Bodega</t>
  </si>
  <si>
    <t>Cubierta de Trabajo de madera Color Gris</t>
  </si>
  <si>
    <t>Anaquel Metalico Gris con 6 Entrepaños</t>
  </si>
  <si>
    <t>Cocineta con Alacenas de Aglomerado Color Gris</t>
  </si>
  <si>
    <t>Cafeteria</t>
  </si>
  <si>
    <t>Archivero de madera color Magnolia con 12 Gavetas dobles de 8 cm. de Profundidad</t>
  </si>
  <si>
    <t>Circulo Cultural</t>
  </si>
  <si>
    <t>Estación de Trabajo pequeño, de madera color Magnolia</t>
  </si>
  <si>
    <t>Mesa de Trabajo, en madera color Magnolia</t>
  </si>
  <si>
    <t>Lote de Espejos</t>
  </si>
  <si>
    <t>Salón Juan Soriano - Casa de la Cultura</t>
  </si>
  <si>
    <t>Lamparas de Vidrio, Esmerilado Modelo Stradivarius</t>
  </si>
  <si>
    <t>Lobby (Instaladas)</t>
  </si>
  <si>
    <t>Mesa Alta y Angosta, de madera Color Nogal</t>
  </si>
  <si>
    <t>23 (veintitrés)</t>
  </si>
  <si>
    <t>Lamparas Fluorescentes para plafón</t>
  </si>
  <si>
    <t>20 (veinte)</t>
  </si>
  <si>
    <t>Mesas con cubierta de aglomerado</t>
  </si>
  <si>
    <t>Salón de Pintura</t>
  </si>
  <si>
    <t>Caballetes de Madera</t>
  </si>
  <si>
    <t>Locker metálico Gris, con 3 puertas</t>
  </si>
  <si>
    <t>8 (ocho)</t>
  </si>
  <si>
    <t>Tubos de barrera de protección para eventos</t>
  </si>
  <si>
    <t>Vestuario</t>
  </si>
  <si>
    <t xml:space="preserve">1 (uno) </t>
  </si>
  <si>
    <t>Pintarrón blanco de 1.20 x 2.50 mts.</t>
  </si>
  <si>
    <t>Salón de Música</t>
  </si>
  <si>
    <t xml:space="preserve">3 (tres) </t>
  </si>
  <si>
    <t>Ventiladores de Techo (Instalados)</t>
  </si>
  <si>
    <t>Salones en General</t>
  </si>
  <si>
    <t>Lámparas Largas de aproximadamente 1 metro.</t>
  </si>
  <si>
    <t>Grabadora pequeña</t>
  </si>
  <si>
    <t xml:space="preserve">Grabadora </t>
  </si>
  <si>
    <t>Computadora (CPU, Teclado y Monitor)</t>
  </si>
  <si>
    <t>Dirección</t>
  </si>
  <si>
    <t>Archivero de Madera color Magnolia con 3 Gavetas</t>
  </si>
  <si>
    <t>Sofá de una plaza tapizados en color Gris</t>
  </si>
  <si>
    <t>Archiveros de madera con 2 Gavetas en color Magnolia</t>
  </si>
  <si>
    <t>Archivero ancho de madera color Magnolia de 2 Gavetas</t>
  </si>
  <si>
    <t>Archivero pequeño con 3 gavetas color Magnolia</t>
  </si>
  <si>
    <t>Sofá de 3 plazas en color tinto</t>
  </si>
  <si>
    <t>Escritorio cristal templado, color negro y base metálica, esquinero y portateclado</t>
  </si>
  <si>
    <t>Escritorio de Trabajo Viena Melamina Natural</t>
  </si>
  <si>
    <t>Centro Territorio Turismo y Juventud</t>
  </si>
  <si>
    <t>Librero Ejecutivo Woodsteel Madera de 2 puertas</t>
  </si>
  <si>
    <t>Sofá de tres piezas Color Negro Piel</t>
  </si>
  <si>
    <t>Oficina Presidente</t>
  </si>
  <si>
    <t>Botes para Basura de Lamina Perforado color Negro</t>
  </si>
  <si>
    <t>Banco de Aglomerado color Gris</t>
  </si>
  <si>
    <t>DIF Municipal</t>
  </si>
  <si>
    <t>Archivero metálico con 3 Gavetas</t>
  </si>
  <si>
    <t xml:space="preserve">Escritorio de Trabajo  </t>
  </si>
  <si>
    <t>Oficialia Mayor</t>
  </si>
  <si>
    <t>6 (seis)</t>
  </si>
  <si>
    <t>Sillas Ejecutivas Tapizadas en color Rojo</t>
  </si>
  <si>
    <t>Oficina de Obras, Ecologia y Fomento Agropecuario</t>
  </si>
  <si>
    <t>Sillas Ejecutivas tapizadas en color Rojo</t>
  </si>
  <si>
    <t>Sillas Ejecutivas color Morado</t>
  </si>
  <si>
    <t>Estación de Trabajo con 2 Gavetas</t>
  </si>
  <si>
    <t>Bodega Desmantelada</t>
  </si>
  <si>
    <t>Estación de Trabajo Pequeña en color Magnolia</t>
  </si>
  <si>
    <t>Puerta de 2 hojas, principal de aluminio con vidrio templado</t>
  </si>
  <si>
    <t>Lote Material Electrico para Reciclar</t>
  </si>
  <si>
    <t>Loseta de Alfombra color Gris</t>
  </si>
  <si>
    <t>Vidrios Gruesos de 9 mm. De Tamaño aproximado de 1 metro</t>
  </si>
  <si>
    <t>Puerta Chica Metálica</t>
  </si>
  <si>
    <t>Tarja de Acero Inoxidable honda</t>
  </si>
  <si>
    <t>Archiveros de 2 gavetas en aglomerado color Gris</t>
  </si>
  <si>
    <t>Mesa de Centro color Magnolia</t>
  </si>
  <si>
    <t>Mesas Auxiliares color Nogal Pequeñas</t>
  </si>
  <si>
    <t>Pizarrón Verde de Madera y Fibracel</t>
  </si>
  <si>
    <t>ECOS</t>
  </si>
  <si>
    <t>19 (diecinueve)</t>
  </si>
  <si>
    <t>Sillas Apilables, tapizadas en negro</t>
  </si>
  <si>
    <t>Silla plegadizas tapizadas en Vinil Negro</t>
  </si>
  <si>
    <t>Lámpara de Vidrio Esmerilado modelo Stradivarius</t>
  </si>
  <si>
    <t>2 (uno)</t>
  </si>
  <si>
    <t>Tri-pod para Micrófono con telescoping Boom</t>
  </si>
  <si>
    <t>Bodega Vestuarios</t>
  </si>
  <si>
    <t>Pedal Serie Storm</t>
  </si>
  <si>
    <t>Cuerda de Bajo Regular 50/105</t>
  </si>
  <si>
    <t>Cuerdas para guitarra eléctrica marca Superslinky Rosa</t>
  </si>
  <si>
    <t>Cable Plug a Plug Reforzado de Instrumento</t>
  </si>
  <si>
    <t>Cable XLR con interruptor</t>
  </si>
  <si>
    <t>Micrófono de Baja Impedancia</t>
  </si>
  <si>
    <t>Par de Baqueta Drumco 7A Punta de Madera</t>
  </si>
  <si>
    <t>Par de Baquetas American Classic Rock</t>
  </si>
  <si>
    <t>Bafle Inalámbrico Káiser (Bocina)</t>
  </si>
  <si>
    <t>bodega</t>
  </si>
  <si>
    <t>Juego de Archivero Color Café Oscuro que consta de varios cajones</t>
  </si>
  <si>
    <t>Faldas de Veracruz</t>
  </si>
  <si>
    <t>Bodega Vestuario</t>
  </si>
  <si>
    <t>Vestuario Jalisco</t>
  </si>
  <si>
    <t>Vestimentas de Catrinas</t>
  </si>
  <si>
    <t>Vestuario Floriado</t>
  </si>
  <si>
    <t>Trajes de Charro (Hombre)</t>
  </si>
  <si>
    <t>Camisas de Colores (Hombre)</t>
  </si>
  <si>
    <t>Pantalones de Manta (Hombre)</t>
  </si>
  <si>
    <t>Faldas de Razo Rock &amp; Roll</t>
  </si>
  <si>
    <t>Ballet (Infantil)</t>
  </si>
  <si>
    <t>Trajes Negros Floriados</t>
  </si>
  <si>
    <t>Trajes Blancos Floriado</t>
  </si>
  <si>
    <t>Trajes Rayados Azul</t>
  </si>
  <si>
    <t>23 (veintrés)</t>
  </si>
  <si>
    <t>Vestuario Casual Catrina</t>
  </si>
  <si>
    <t>Vestuario Norteño (Pequeño)</t>
  </si>
  <si>
    <t>Traje de Payaso (Niño)</t>
  </si>
  <si>
    <t>Traje de Española</t>
  </si>
  <si>
    <t>Sombrero de Catrina</t>
  </si>
  <si>
    <t>Pares de Batas (Hombre)</t>
  </si>
  <si>
    <t>Pares de Zapatos de Danza</t>
  </si>
  <si>
    <t>Par de Botas de Mujer</t>
  </si>
  <si>
    <t>18 (dieciocho)</t>
  </si>
  <si>
    <t>Tocados Floreados</t>
  </si>
  <si>
    <t>Chaleco (Hombre)</t>
  </si>
  <si>
    <t>Periquetas</t>
  </si>
  <si>
    <t>Camisas de Charro</t>
  </si>
  <si>
    <t>Moños</t>
  </si>
  <si>
    <t>Abanico</t>
  </si>
  <si>
    <t>Conjuntos de Reyes Magos</t>
  </si>
  <si>
    <t>7 (siete)</t>
  </si>
  <si>
    <t>Peinetas</t>
  </si>
  <si>
    <t>Mandil Veracruz</t>
  </si>
  <si>
    <t>Sevillana de Veracruz</t>
  </si>
  <si>
    <t>Calzón Veracruz</t>
  </si>
  <si>
    <t>Sombreros de Charros</t>
  </si>
  <si>
    <t>Sombreros de Palma</t>
  </si>
  <si>
    <t>Lote de Mamparas de Triplay</t>
  </si>
  <si>
    <t>Lote de Pintura</t>
  </si>
  <si>
    <t xml:space="preserve">Bodega  </t>
  </si>
  <si>
    <t>Taladro Marca Dewall</t>
  </si>
  <si>
    <t>Bodega Material</t>
  </si>
  <si>
    <t>Taladro Marca Makita</t>
  </si>
  <si>
    <t>Rebozos Articela</t>
  </si>
  <si>
    <t>12 (doce)</t>
  </si>
  <si>
    <t>Blusas Bordadas</t>
  </si>
  <si>
    <t xml:space="preserve">Tocados  </t>
  </si>
  <si>
    <t>Pares de botin grande caballero color Blanco</t>
  </si>
  <si>
    <t>Pares de Zapatillas de Dama color Blanco</t>
  </si>
  <si>
    <t>24 (veinticuatro)</t>
  </si>
  <si>
    <t>Vestuarios para niña (incluye falda y blusa)</t>
  </si>
  <si>
    <t>Vestuario de Michoacán</t>
  </si>
  <si>
    <t>Sillas plegadizas Color Azul</t>
  </si>
  <si>
    <t>Dirección de Cultura - Escuela Ecos</t>
  </si>
  <si>
    <t>27 (veintisiete)</t>
  </si>
  <si>
    <t>Sillas Negras</t>
  </si>
  <si>
    <t>1 (once)</t>
  </si>
  <si>
    <t>Sillas Negras Acolchonadas</t>
  </si>
  <si>
    <t>Escritorio de Trabajo (madera y cristal)</t>
  </si>
  <si>
    <t>Archivero con Tres cajones con Llave</t>
  </si>
  <si>
    <t>Silla Secretarial color Negro Ergonomica</t>
  </si>
  <si>
    <t>Silla de Madera</t>
  </si>
  <si>
    <t>Pintarrón</t>
  </si>
  <si>
    <t>Pizarrón Negro</t>
  </si>
  <si>
    <t>Telefono Inalámbrico</t>
  </si>
  <si>
    <t>Modem para Internet</t>
  </si>
  <si>
    <t>Ventilador de Techo</t>
  </si>
  <si>
    <t>Ventilador de Piso</t>
  </si>
  <si>
    <t>Mesa Metálica con Base de Aglomerado</t>
  </si>
  <si>
    <t>Guitarrón (En Comodato-ECOS)</t>
  </si>
  <si>
    <t>Vihuela (En Comodato-ECOS)</t>
  </si>
  <si>
    <t>Trompeta (En Comodato-ECOS)</t>
  </si>
  <si>
    <t>Violín (En Comodato-ECOS)</t>
  </si>
  <si>
    <t>Guitarra Acústica (En Comodato - ECOS)</t>
  </si>
  <si>
    <t>Bongo Extreme Café Oscuro Aro Cromado 7.5 y 8.5</t>
  </si>
  <si>
    <t xml:space="preserve">Atril para Bongos Cromado DM </t>
  </si>
  <si>
    <t>Bateria 5 piezas (22K, 13T, 12T, 16F, 14SN) Color</t>
  </si>
  <si>
    <t>Guitarra Electrica Les Paul Special II LTD ACCS</t>
  </si>
  <si>
    <t>Bajo Electrico S.U.B. VDE Menta 5C</t>
  </si>
  <si>
    <t>Vint Modified Strat SSS MTR</t>
  </si>
  <si>
    <t>Rumble 100 V3 120V</t>
  </si>
  <si>
    <t>Amplificador para Guitarra Champion 100 120V</t>
  </si>
  <si>
    <t>Planet Z3 Pack Pro (14 PR &amp; 18)</t>
  </si>
  <si>
    <t>Base Triple P3/Guitarra Kaifat</t>
  </si>
  <si>
    <t>Contrabajo Tololoche Madera Natural</t>
  </si>
  <si>
    <t>Funda para Tololoche Vinil 4/4</t>
  </si>
  <si>
    <t>Violín Estudiante 4/4 Amadeus Cellini (En Comodato-ECOS)</t>
  </si>
  <si>
    <t>Violín Laminado Amadeus Cellini 3/4</t>
  </si>
  <si>
    <t>Violín Estudiante 1/2 Solid Spruce Amadeus Cellini</t>
  </si>
  <si>
    <t>Piano Negro con Banco (En Comodato - Jalisco en la Cultura)</t>
  </si>
  <si>
    <t>Teclado Portátil Yamaha (incluye Adaptador)</t>
  </si>
  <si>
    <t>Computadora de Escritorio (Monitor, CPU, Teclado y Mouse)</t>
  </si>
  <si>
    <t>C. Irma Carrillo Aguilar</t>
  </si>
  <si>
    <t>Escritorio de Madera color Café Oscuro con tres cajones sin llave</t>
  </si>
  <si>
    <t>Dirección de Archivo</t>
  </si>
  <si>
    <t>Silla de Escritorio color Morado (en comodato Casa de la Cultura)</t>
  </si>
  <si>
    <t>Archivero de lámina color Gris con 2 Cajones y 2 Entrepaños con puertas corredizas</t>
  </si>
  <si>
    <t>Metal con 4 Cajones</t>
  </si>
  <si>
    <t>Rastro Municipal</t>
  </si>
  <si>
    <t>Silla de Plástico</t>
  </si>
  <si>
    <t>Color Azul / Solamente sirve 1</t>
  </si>
  <si>
    <t>Mesa de Plástico</t>
  </si>
  <si>
    <t>Cafetera Eléctrica de 4 lts.</t>
  </si>
  <si>
    <t>Hamilton Beach</t>
  </si>
  <si>
    <t>Botiquín</t>
  </si>
  <si>
    <t>Ganchos - Portacarretillas para Puerco</t>
  </si>
  <si>
    <t>Arboladuras con Gancho</t>
  </si>
  <si>
    <t>Aturdidos eléctricos para Cerdos</t>
  </si>
  <si>
    <t>Manguera</t>
  </si>
  <si>
    <t>Color Rojo</t>
  </si>
  <si>
    <t>Boiler</t>
  </si>
  <si>
    <t>Magamex</t>
  </si>
  <si>
    <t>No Operativo / Baja</t>
  </si>
  <si>
    <t>Mesas para el Checado de Cabezas de Res</t>
  </si>
  <si>
    <t>Operando 1 sola mesa</t>
  </si>
  <si>
    <t>Aturdidor Eléctrico Bastón para Porcino</t>
  </si>
  <si>
    <t>Arreador Chicharra Color Rojo</t>
  </si>
  <si>
    <t>Puyón de Metal color Negro</t>
  </si>
  <si>
    <t>Bascula Eléctrica</t>
  </si>
  <si>
    <t>Torey</t>
  </si>
  <si>
    <t>Polipasto Grúa Eléctrica para elevación de Porcinos de 500 Kg.</t>
  </si>
  <si>
    <t>Urrea color Rojo</t>
  </si>
  <si>
    <t>Gancho Giratorio de Acero Inoxidable para Lavado de Cabeza de Res</t>
  </si>
  <si>
    <t>Mesa de Lavado de Viseras de Cerdo de 70 x 90 de Acero Inoxidable</t>
  </si>
  <si>
    <t>Mesa de Acero Inoxidable Antiderrapante y Cajón para Baseado de Panza</t>
  </si>
  <si>
    <t>Carretillas para Transporte de Canal de Res</t>
  </si>
  <si>
    <t>Contenedor de Acero Inoxidable para Desecho de Cerdos y Reses</t>
  </si>
  <si>
    <t>Polipasto Grúa Eléctrica de Elevación de Bovinos de 2000 Kg.</t>
  </si>
  <si>
    <t>Pial de Amarre para Izado de Res</t>
  </si>
  <si>
    <t>Pistola Sensibilizadora de Perno Cautivo para Bovinos</t>
  </si>
  <si>
    <t>Cash Calibre 22</t>
  </si>
  <si>
    <t>Sierra de Corte de Canal tipo Segueta Resiprogante</t>
  </si>
  <si>
    <t xml:space="preserve">Pistola Sensibilizadora de Perno Cautivo  </t>
  </si>
  <si>
    <t>Carretilla para Transporte de Viseras</t>
  </si>
  <si>
    <t>Libro de Registro Degüellos</t>
  </si>
  <si>
    <t>Sello Oficial Sagarpa</t>
  </si>
  <si>
    <t>Perchero Metálico para la ropa</t>
  </si>
  <si>
    <t>Bomba de medio caballo</t>
  </si>
  <si>
    <t>Truper</t>
  </si>
  <si>
    <t xml:space="preserve">Sillas de Escritorio </t>
  </si>
  <si>
    <t>Equipo Hidroneumático con tanque de 90 PSI y Bomba Centrifuga</t>
  </si>
  <si>
    <t>Evans</t>
  </si>
  <si>
    <t>Duana Zoosanitaria que Consta de Jabonera, Lavamanos y Lava botas</t>
  </si>
  <si>
    <t>Mesa de Acero Inoxidable para Despielado de Cerdo</t>
  </si>
  <si>
    <t>Escritorio de Madera</t>
  </si>
  <si>
    <t>Palas</t>
  </si>
  <si>
    <t>Refrigerador capacidad de 196DM3</t>
  </si>
  <si>
    <t>Across</t>
  </si>
  <si>
    <t xml:space="preserve">Refrigerador </t>
  </si>
  <si>
    <t>Kelvinator</t>
  </si>
  <si>
    <t>Lenovo Thinkstation</t>
  </si>
  <si>
    <t>Sindicatura</t>
  </si>
  <si>
    <t xml:space="preserve">Lenovo  </t>
  </si>
  <si>
    <t>Lenovo</t>
  </si>
  <si>
    <t>10 Camaras y Monitor</t>
  </si>
  <si>
    <t>LG</t>
  </si>
  <si>
    <t>Escritorio de madera de 1.60 mts x 65 cm</t>
  </si>
  <si>
    <t>Archivero de Metal de 4 cajones</t>
  </si>
  <si>
    <t>Juguetero de Madera</t>
  </si>
  <si>
    <t>Maquina de Escribir</t>
  </si>
  <si>
    <t>Silla Giratoria color Negro</t>
  </si>
  <si>
    <t>Teléfono</t>
  </si>
  <si>
    <t>Lapicero Negro</t>
  </si>
  <si>
    <t>Perforadora color Gris</t>
  </si>
  <si>
    <t>Cuadro de Acta de Independencia</t>
  </si>
  <si>
    <t>En Comodato</t>
  </si>
  <si>
    <t>Sillas color Negro</t>
  </si>
  <si>
    <t>Archivero de Madero con 2 cajones</t>
  </si>
  <si>
    <t>Librero de 5 Estantes color Café</t>
  </si>
  <si>
    <t>Escritorio color café de 1.25 mts x 84 cm.</t>
  </si>
  <si>
    <t>Secretaria General</t>
  </si>
  <si>
    <t>Escritorio de madera con 6 cajones de 1.50 mts x 64 cm.</t>
  </si>
  <si>
    <t>Silla Giratoria de color Negro</t>
  </si>
  <si>
    <t>Silla de Visita</t>
  </si>
  <si>
    <t>ThinkVision</t>
  </si>
  <si>
    <t>Laptop y Cargador</t>
  </si>
  <si>
    <t>Asus</t>
  </si>
  <si>
    <t>Archivero metálico de 2 puertas</t>
  </si>
  <si>
    <t>Trituradora</t>
  </si>
  <si>
    <t>Lapicero color Negro</t>
  </si>
  <si>
    <t>Proyector color Blanco</t>
  </si>
  <si>
    <t>NEC</t>
  </si>
  <si>
    <t>Portapapeles color Negro</t>
  </si>
  <si>
    <t>Silla Ejecutiva color Negro</t>
  </si>
  <si>
    <t>Teléfono inalambrico</t>
  </si>
  <si>
    <t>Escritorio de 2 Cajones Aglomerado</t>
  </si>
  <si>
    <t>Oficialía Mayor</t>
  </si>
  <si>
    <t>CPU Lanix</t>
  </si>
  <si>
    <t>Mezcladora</t>
  </si>
  <si>
    <t>Cerwin</t>
  </si>
  <si>
    <t>Regulador</t>
  </si>
  <si>
    <t>Estratos 2400 L</t>
  </si>
  <si>
    <t>Amplificador 3T 1200</t>
  </si>
  <si>
    <t>Archivero Metalico</t>
  </si>
  <si>
    <t xml:space="preserve">Bocina </t>
  </si>
  <si>
    <t>250 (doscientos cincuenta)</t>
  </si>
  <si>
    <t xml:space="preserve"> Sillas de Fiesta reforazadas en color Azul Acero Negro</t>
  </si>
  <si>
    <t>Solamente se encuentra en operación 250 Sillas de las 300 originales</t>
  </si>
  <si>
    <t>Impresora ML 1660</t>
  </si>
  <si>
    <t>Anaquel Metal</t>
  </si>
  <si>
    <t>Escritorio Aglomerado de Madera Ovalado</t>
  </si>
  <si>
    <t>En Comodato por Casa de la Cultura</t>
  </si>
  <si>
    <t>Archivero de Aglomerado de madera con 2 cajones</t>
  </si>
  <si>
    <t>Impresora P4015X</t>
  </si>
  <si>
    <t>Archivero Metálico de Aluminio con 4 cajones</t>
  </si>
  <si>
    <t>Anaquel Metalico de 5 apartados</t>
  </si>
  <si>
    <t>Librero Aglomerado de Madera con 2 puertitas</t>
  </si>
  <si>
    <t>Librero Aglomerado de Madera con 3 apartados con 2 puertas de color Negro con Rojo</t>
  </si>
  <si>
    <t>Silla Giratoria de color Negro de piel</t>
  </si>
  <si>
    <t>Teclado Lanix de color Negro</t>
  </si>
  <si>
    <t xml:space="preserve">Monitor </t>
  </si>
  <si>
    <t>Laptop color Gris</t>
  </si>
  <si>
    <t>APC Negro</t>
  </si>
  <si>
    <t>Teléfonos inalambricos de color Blanco</t>
  </si>
  <si>
    <t>GJC</t>
  </si>
  <si>
    <t>Calculadora Eléctrica</t>
  </si>
  <si>
    <t>Canon MP25V</t>
  </si>
  <si>
    <t>Descripción y/o características del Bien</t>
  </si>
  <si>
    <t>16 (dieciseis)</t>
  </si>
  <si>
    <t>Pantalones de Bomberos color amarillo</t>
  </si>
  <si>
    <t>Protección Civil</t>
  </si>
  <si>
    <t>Chamarras de Bomberos</t>
  </si>
  <si>
    <t>Pala</t>
  </si>
  <si>
    <t xml:space="preserve">Pala </t>
  </si>
  <si>
    <t>Par de Botas de Hule</t>
  </si>
  <si>
    <t>Manguera de Bombeo</t>
  </si>
  <si>
    <t>Casanga</t>
  </si>
  <si>
    <t>Bandera de Vialidad</t>
  </si>
  <si>
    <t>Bolsa contra Incendios</t>
  </si>
  <si>
    <t>Pico (herramienta)</t>
  </si>
  <si>
    <t>Talache</t>
  </si>
  <si>
    <t>Hacha</t>
  </si>
  <si>
    <t>Casco para Construcción</t>
  </si>
  <si>
    <t>Mueble para Computadora color Blanco con Toques de color Gris</t>
  </si>
  <si>
    <t>Bomba Aspersora</t>
  </si>
  <si>
    <t>Escritorio de Madera con 2 Cajones medidas 1.60 mts. X 65 cm.</t>
  </si>
  <si>
    <t>Amplificador de Audio</t>
  </si>
  <si>
    <t>Crest Audio No. De Serie V5 120097</t>
  </si>
  <si>
    <t>Computadora (CPU, Monitor y Teclado con Mouse) color Negro</t>
  </si>
  <si>
    <t>Lenovo ThinkVision</t>
  </si>
  <si>
    <t>Radio Plaza</t>
  </si>
  <si>
    <t>Ridgeway No. De Serie SPE-RA1089</t>
  </si>
  <si>
    <t xml:space="preserve">Sillas de Plástico </t>
  </si>
  <si>
    <t>Porta garrafon metálico</t>
  </si>
  <si>
    <t>Garrafones de Plástico</t>
  </si>
  <si>
    <t>Descripción y/o Características del Bien</t>
  </si>
  <si>
    <t>Carta Topográfica Expedida por el INEGI (Tecolotlán F13D83) - 2002</t>
  </si>
  <si>
    <t>Catastro</t>
  </si>
  <si>
    <t>Carta Topográfica de Uso Potencial Expedida por INEGI (Tecolotlán F13D83) - 1976</t>
  </si>
  <si>
    <t>Mapa General del Estado de Jalisco - 2013 de SIEG</t>
  </si>
  <si>
    <t>Mapa del Municipio de Tenamaxtlán de SIEG</t>
  </si>
  <si>
    <t xml:space="preserve">Servidor de Datos / Procesador: Quadcore Intel Xenon, Memoria 2GB, DVD ROM. S.O. Windows Server 2008 Estandar </t>
  </si>
  <si>
    <t xml:space="preserve">Hewlett Packard / No. De Serie USE 903NE654 </t>
  </si>
  <si>
    <t>TFT 13" XGA / No. De Serie 3CQ8401B1V</t>
  </si>
  <si>
    <t xml:space="preserve">Hewlett Packard  </t>
  </si>
  <si>
    <t>Teclado / No. De Serie DC3720FVBWPOFQ</t>
  </si>
  <si>
    <t>Mouse / No. De Serie F9AA00W5DWB08FQ</t>
  </si>
  <si>
    <t>Eagle Warrior G-13</t>
  </si>
  <si>
    <t>Impresora Laser Blanco y Negro / No. De Serie 4F27BAGQC00162</t>
  </si>
  <si>
    <t>Samsung  ML-2851ND</t>
  </si>
  <si>
    <t>Impresora de Matriz de Punto / No. De Serie E8BY386915</t>
  </si>
  <si>
    <t>Epson FX-890</t>
  </si>
  <si>
    <t>Escaner de Media Velocidad / No. De Serie SN88WT1709</t>
  </si>
  <si>
    <t>Hewlett Packard - HP5590</t>
  </si>
  <si>
    <t>No Break UPS / No. De Serie 9746ALROM714300127</t>
  </si>
  <si>
    <t>Tripp Lite - Omnius 1000</t>
  </si>
  <si>
    <t>Kit GPS Metrico / No. De Serie 0143521746948</t>
  </si>
  <si>
    <t>Magellan Promark - Permanente</t>
  </si>
  <si>
    <t>CPU / No. De Serie 2UA944661HWZ</t>
  </si>
  <si>
    <t>Monitor / No. De Serie 3SQ9425KGT</t>
  </si>
  <si>
    <t>Teclado / No. De Serie BAUHROGVBXY001</t>
  </si>
  <si>
    <t>Mouse Optico de 5 Volt</t>
  </si>
  <si>
    <t>Taika - TK-MSU25</t>
  </si>
  <si>
    <t>Impresora Doble Carta / No. De Serie TH9BR22040</t>
  </si>
  <si>
    <t>Hewlett Packard OfficeJet K8600</t>
  </si>
  <si>
    <t>No Break UPS / No. De Serie 9838CY0OM714200375</t>
  </si>
  <si>
    <t>Tripp Lite - Omnivs 1000</t>
  </si>
  <si>
    <t>Switch / No. De Serie 51509100008321</t>
  </si>
  <si>
    <t>Encore - ENH908-NWY</t>
  </si>
  <si>
    <t>Sillas tubulares tapizadas en Vinil Negro para Visitas</t>
  </si>
  <si>
    <t>Archivero Metálico de color Gris de 7 Cajones</t>
  </si>
  <si>
    <t>4 Estantes</t>
  </si>
  <si>
    <t>Juegos de Escritorio de Aglomerado de color Negro y Miel (Grande, fijo y pequeño) con 2 Cajones</t>
  </si>
  <si>
    <t>Escritorio Empresarial de Aglomerado color Café con 5 Cajones con Vidrio</t>
  </si>
  <si>
    <t>Archivero Metálico de color Gris de 4 Cajones</t>
  </si>
  <si>
    <t>Mesa Metálica de color Gris para la Maquina de Escribir</t>
  </si>
  <si>
    <t>Sillas tipo Secretarial Giratoria Tapizada de color Negro</t>
  </si>
  <si>
    <t>Organizador de Madera de color Miel</t>
  </si>
  <si>
    <t>Cajonera Secretarial de Aglomerado de color Café de 2 Cajones</t>
  </si>
  <si>
    <t>Perforada de Metal con Plástico de color Gris y Negro</t>
  </si>
  <si>
    <t>Pegaso 800</t>
  </si>
  <si>
    <t>Detector de Billetes Falsos Modelo A32F0122 (SKU42498) de Color Negro</t>
  </si>
  <si>
    <t>Escritorio Aglomerado de color Tinto con 2 Cajoneras y Portateclado</t>
  </si>
  <si>
    <t>Monitor Negro</t>
  </si>
  <si>
    <t>Vorago</t>
  </si>
  <si>
    <t>Teclado Inalambrico de color Negro</t>
  </si>
  <si>
    <t>Mouse Inalambrico de color Negro</t>
  </si>
  <si>
    <t>CPU de color Negro</t>
  </si>
  <si>
    <t>Amda</t>
  </si>
  <si>
    <t>Impresora con una sola bandeja / No. De Serie SG36E311GQ</t>
  </si>
  <si>
    <t>Hewlett Packard LaserJet</t>
  </si>
  <si>
    <t>Sumadora Eléctrica</t>
  </si>
  <si>
    <t>Impresora de Punto de Matriz</t>
  </si>
  <si>
    <t>Regulador de Voltaje</t>
  </si>
  <si>
    <t>APC</t>
  </si>
  <si>
    <t>Gigaset A510</t>
  </si>
  <si>
    <t>Ventilador Eléctrico de 3 velocidades Oscilador</t>
  </si>
  <si>
    <t>Master Craft A510</t>
  </si>
  <si>
    <t>Escaner de Alta Velocidad, color Gris y Negro</t>
  </si>
  <si>
    <t>Cannon DR-C225</t>
  </si>
  <si>
    <t>Impresora Multifuncional a Color Doble Carta, Escaner, Conexión WIFI, Copiadora y Fax</t>
  </si>
  <si>
    <t>Hewlett Packard Jet Pro7640</t>
  </si>
  <si>
    <t>Escritorio de Madera con Vidrio con 3 cajones de 1.50 mts x .75 mts.</t>
  </si>
  <si>
    <t>Regularización de Predios y Vivienda</t>
  </si>
  <si>
    <t>Archivero de 2 Cajones de madera color Café Oscuro</t>
  </si>
  <si>
    <t>Mesa de Madera de 1.10 mts x .35 mts</t>
  </si>
  <si>
    <t>Silla Giratoria con Asiento y Respaldo ancho de en color Negro</t>
  </si>
  <si>
    <t>Silla de visitantes con Respaldo y Asientos de Esponja en color Negro</t>
  </si>
  <si>
    <t>Impresora color Gris con Negro (imprime solo en color negro)</t>
  </si>
  <si>
    <t>Mesita con Cristal en color Café Oscuro de 1 mt x .50 mts</t>
  </si>
  <si>
    <t>Librero de Madera con 2 puertas de 1.10 mts x .60 mts x 1.50 mts</t>
  </si>
  <si>
    <t>Maquina Engargoladora</t>
  </si>
  <si>
    <t>Archivero de Madera de .40 x .25 x .25</t>
  </si>
  <si>
    <t xml:space="preserve">Teléfono Inalámbrico </t>
  </si>
  <si>
    <t>Extensión de color Amarilla</t>
  </si>
  <si>
    <t>Extensión de color Blanca</t>
  </si>
  <si>
    <t>Fomento Agropecuario</t>
  </si>
  <si>
    <t>Escritorio de Metal con 6 cajones de color Gris</t>
  </si>
  <si>
    <t>Silla de color Negra Acojinada</t>
  </si>
  <si>
    <t>Silla Giratoria de color Rojo</t>
  </si>
  <si>
    <t>N/A (En Comodato por Casa de la Cultura)</t>
  </si>
  <si>
    <t xml:space="preserve">Escaner </t>
  </si>
  <si>
    <t>Sillas de Plástico color Azul</t>
  </si>
  <si>
    <t>Oficilía Mayor</t>
  </si>
  <si>
    <t>Área</t>
  </si>
  <si>
    <t>Agua Potable</t>
  </si>
  <si>
    <t>Tesoreria Municipal</t>
  </si>
  <si>
    <t>Kit de Teclado y Mouse</t>
  </si>
  <si>
    <t>Impresora de Matriz</t>
  </si>
  <si>
    <t>Epson FX - 890</t>
  </si>
  <si>
    <t>Teléfono Inalámbrico de color Blanco</t>
  </si>
  <si>
    <t>Gigaset</t>
  </si>
  <si>
    <t>Memoria USB de 8GB</t>
  </si>
  <si>
    <t>Adata</t>
  </si>
  <si>
    <t>Archivero de Madera de 2 cajones</t>
  </si>
  <si>
    <t>No Breake con su Base de Madera</t>
  </si>
  <si>
    <t>Tripp-Lite</t>
  </si>
  <si>
    <t>Cubiculo de Madera MDF con 2 cajones y 3 Departamentos con Ventanilla de Cristal</t>
  </si>
  <si>
    <t>Silla Giratoria de Metal</t>
  </si>
  <si>
    <t>Sumadora</t>
  </si>
  <si>
    <t>Cannon MP20DH</t>
  </si>
  <si>
    <t xml:space="preserve">Impresora  </t>
  </si>
  <si>
    <t>Epson LX300</t>
  </si>
  <si>
    <t>SLLG</t>
  </si>
  <si>
    <t>Silla de Visita color Negro</t>
  </si>
  <si>
    <t>Teclado Inalámbrico</t>
  </si>
  <si>
    <t>Logitech M185</t>
  </si>
  <si>
    <t>Auxiliar de Tesoreria</t>
  </si>
  <si>
    <t>Mouse Inalámbrico</t>
  </si>
  <si>
    <t>CPU color Negro</t>
  </si>
  <si>
    <t>AOC</t>
  </si>
  <si>
    <t>Portapapeles de 3 divisiones tamaño carta de color Azul Marino</t>
  </si>
  <si>
    <t>Maped</t>
  </si>
  <si>
    <t>Bote de Basura de color Azul Cielo</t>
  </si>
  <si>
    <t>Katei</t>
  </si>
  <si>
    <t>Silla Giratoria Metálica</t>
  </si>
  <si>
    <t xml:space="preserve">No Breake  </t>
  </si>
  <si>
    <t>Bocinas (una funcional y la otra No funcional)</t>
  </si>
  <si>
    <t>Intel Pentium</t>
  </si>
  <si>
    <t xml:space="preserve">Mouse  </t>
  </si>
  <si>
    <t>SLL color Negro</t>
  </si>
  <si>
    <t>Mueble Archivero de color Café Claro con puertas Deslizables</t>
  </si>
  <si>
    <t>Escaner</t>
  </si>
  <si>
    <t xml:space="preserve">Cannon  </t>
  </si>
  <si>
    <t>Sumadora eléctrica</t>
  </si>
  <si>
    <t>Bancos de Madera</t>
  </si>
  <si>
    <t>Portapapeles de 3 divisiones tamaño carta de color Negro</t>
  </si>
  <si>
    <t>No Breake</t>
  </si>
  <si>
    <t>Monitor de 10" color Negro</t>
  </si>
  <si>
    <t>I-Inc</t>
  </si>
  <si>
    <t>Auxiliar de Egresos</t>
  </si>
  <si>
    <t>Armada</t>
  </si>
  <si>
    <t>Bocinas</t>
  </si>
  <si>
    <t>Teclado de color Negro</t>
  </si>
  <si>
    <t>No Break  425-VA</t>
  </si>
  <si>
    <t>CiberPower</t>
  </si>
  <si>
    <t>Escritorio de Madera con Base de Vidrio con 5 Cajones</t>
  </si>
  <si>
    <t>Samsung ML-1660</t>
  </si>
  <si>
    <t>Portapapeles de 3 divisiones tamaño Oficio de color Negro Transparente</t>
  </si>
  <si>
    <t>Banco de Madera</t>
  </si>
  <si>
    <t>Monitor y CPU color Negro</t>
  </si>
  <si>
    <t>Escritorio de Madera con Base de Vidrio con 2 Cajones de color Café Oscuro</t>
  </si>
  <si>
    <t xml:space="preserve">Silla Giratoria </t>
  </si>
  <si>
    <t xml:space="preserve">Portapapeles metálico de 3 divisiones tamaño carta </t>
  </si>
  <si>
    <t>Portapapeles de plástico con 3 divisiones tamaño carta</t>
  </si>
  <si>
    <t>Esteren</t>
  </si>
  <si>
    <t>Despachador de Agua Caliente y Fria</t>
  </si>
  <si>
    <t>General Electric</t>
  </si>
  <si>
    <t>Multicopiadora</t>
  </si>
  <si>
    <t>Cafetera de Modulo Plástico</t>
  </si>
  <si>
    <t>Guillotina</t>
  </si>
  <si>
    <t>Mueble Archivero de color Café Ocre tipo Closet para guardar documentos</t>
  </si>
  <si>
    <t>Archivero metálico de 3 cajones</t>
  </si>
  <si>
    <t>Estante de Plástico color Negro con 3 divisiones</t>
  </si>
  <si>
    <t>Multifuncional color Gris Escaner, Copiadora y Fax</t>
  </si>
  <si>
    <t>Brother MFC-L69000DW</t>
  </si>
  <si>
    <t>Transparencia</t>
  </si>
  <si>
    <t xml:space="preserve">Escritorio de madera con 2 cajones de 1.25 mts X .65 mts </t>
  </si>
  <si>
    <t>Acer, Modelo Aspire F-15</t>
  </si>
  <si>
    <t>Scanner (en comodato)</t>
  </si>
  <si>
    <t>Cannon Image Formula DR-C225</t>
  </si>
  <si>
    <t>Memoria USB de 32GB color Plata</t>
  </si>
  <si>
    <t>Disco Duro Externo</t>
  </si>
  <si>
    <t>Toshiba</t>
  </si>
  <si>
    <t>Multiconector</t>
  </si>
  <si>
    <t>Silla Giratoria de color Negro acojinada</t>
  </si>
  <si>
    <t>Telefono Inalámbrico de color Negro</t>
  </si>
  <si>
    <t>Silla de Piel Negro</t>
  </si>
  <si>
    <t>TrueBasic</t>
  </si>
  <si>
    <t>Benq Senseye</t>
  </si>
  <si>
    <t>Teclado y Mouse</t>
  </si>
  <si>
    <t>Truebasic</t>
  </si>
  <si>
    <t>Área de Adscripción</t>
  </si>
  <si>
    <t>Ambulancia 2479</t>
  </si>
  <si>
    <t>Ambu Adulto, Pediatrico y Lactante</t>
  </si>
  <si>
    <t>Ferula Espinal Larga</t>
  </si>
  <si>
    <t>Camilla con llantas</t>
  </si>
  <si>
    <t>Esfigmomanometro Adulto</t>
  </si>
  <si>
    <t>Estetoscopio</t>
  </si>
  <si>
    <t>Aspirador Portatil Flemas</t>
  </si>
  <si>
    <t>Glucometro Accu Check</t>
  </si>
  <si>
    <t>Tanque Oxigeno Portatil con Regulador Tipo D</t>
  </si>
  <si>
    <t>Termometro Digital</t>
  </si>
  <si>
    <t>Estabilizador Pelvico</t>
  </si>
  <si>
    <t>Estetocopio Pinard</t>
  </si>
  <si>
    <t>Fonodetector Portatil</t>
  </si>
  <si>
    <t>Oximetro de Pulso</t>
  </si>
  <si>
    <t>Inmovilizador Rigido Pediatrico</t>
  </si>
  <si>
    <t>Chaleco Estricacion</t>
  </si>
  <si>
    <t>Estuche Diagnostico Welch Allyn (Mango con Bateria / Oftalmoscopio / Otoscopio)</t>
  </si>
  <si>
    <t>Pinzas de Magill Adulto y Pediatrica</t>
  </si>
  <si>
    <t>Ventilador de Traslado de Oxigeno</t>
  </si>
  <si>
    <t>Reguladores de Oxigeno de pared, con vaso</t>
  </si>
  <si>
    <t>Desfibrador de monitor marca Birtcher</t>
  </si>
  <si>
    <t>Parches Grandes</t>
  </si>
  <si>
    <t>Equipo de Parto</t>
  </si>
  <si>
    <t>Incompleto</t>
  </si>
  <si>
    <t>Charola de Acero</t>
  </si>
  <si>
    <t>Pinza Onfalotomo</t>
  </si>
  <si>
    <t>Tijera Mayo</t>
  </si>
  <si>
    <t>Cinta Umbilical</t>
  </si>
  <si>
    <t>Perilla Aspiracion</t>
  </si>
  <si>
    <t>Charola Mayo</t>
  </si>
  <si>
    <t>Pinza de Diseccion con Dientes</t>
  </si>
  <si>
    <t>Pinza de Diseccion sin Dientes</t>
  </si>
  <si>
    <t>Porta Aguja</t>
  </si>
  <si>
    <t>Pinzas Backhaus de 9 cm</t>
  </si>
  <si>
    <t>Pinza Kelly Curva</t>
  </si>
  <si>
    <t>Sujetadores de Campo</t>
  </si>
  <si>
    <t>Mango Bisturi # 3</t>
  </si>
  <si>
    <t>Pinza Porta Esponjas</t>
  </si>
  <si>
    <t>Monitor de 5 derivaciones</t>
  </si>
  <si>
    <t>Tabla Rígida Pediátrica (sujetadores e inmovilizadores)</t>
  </si>
  <si>
    <t>Tabla Rígida de Adulto</t>
  </si>
  <si>
    <t>Tanque de Oxígeno de 3 metros</t>
  </si>
  <si>
    <t>Tanque de Oxígeno de 1 metro</t>
  </si>
  <si>
    <t>Vasos Humidificadores</t>
  </si>
  <si>
    <t>Flujometros</t>
  </si>
  <si>
    <t>BVM pediátrico</t>
  </si>
  <si>
    <t>BVM Adulto</t>
  </si>
  <si>
    <t>BVM Neonatal</t>
  </si>
  <si>
    <t>Charlones</t>
  </si>
  <si>
    <t>Camilla Marina</t>
  </si>
  <si>
    <t>Set de Torundas</t>
  </si>
  <si>
    <t>Equipo de Laringoscopia</t>
  </si>
  <si>
    <t>Nebulizador</t>
  </si>
  <si>
    <t>Recolector de RPBI (recolector de punzocortantes)</t>
  </si>
  <si>
    <t xml:space="preserve"> Extintor</t>
  </si>
  <si>
    <t>Vencido</t>
  </si>
  <si>
    <t>Baumanometro</t>
  </si>
  <si>
    <t>Sonda para Aspirar</t>
  </si>
  <si>
    <t>Equipo de Cánula Nasogástrica</t>
  </si>
  <si>
    <t>Collarín Philadelfia</t>
  </si>
  <si>
    <t>Chaleco de Extracción</t>
  </si>
  <si>
    <t>Ambulancia 2231</t>
  </si>
  <si>
    <t>Fijadores de Craneo</t>
  </si>
  <si>
    <t>Collarines Semirigidos</t>
  </si>
  <si>
    <t>Ambu, Adulto y Pediatrico</t>
  </si>
  <si>
    <t>Nebulizador Portatil</t>
  </si>
  <si>
    <t>Extractor de Flemas Portatil</t>
  </si>
  <si>
    <t>Monitor y Desfribilador Compuesto</t>
  </si>
  <si>
    <t>Compelt Riñon Estuche</t>
  </si>
  <si>
    <t>Estuche Laringoscopio (3 curvos y 3 rectos)</t>
  </si>
  <si>
    <t>Camilla Rigida</t>
  </si>
  <si>
    <t>Camilla RCP</t>
  </si>
  <si>
    <t>Carro Camilla</t>
  </si>
  <si>
    <t>BVM Geriátrico</t>
  </si>
  <si>
    <t>Extractor de Flemas Eléctrico</t>
  </si>
  <si>
    <t>DEA Resucitador</t>
  </si>
  <si>
    <t>Tanque de Oxígeno de 2 metros y medio</t>
  </si>
  <si>
    <t>Equipo de Cánula de Guede</t>
  </si>
  <si>
    <t>Vaso Recolector</t>
  </si>
  <si>
    <t>Porta Bisturí</t>
  </si>
  <si>
    <t>Pinzas Foreste</t>
  </si>
  <si>
    <t>RPBI Material Punzocortantes</t>
  </si>
  <si>
    <t xml:space="preserve">Collarín </t>
  </si>
  <si>
    <t>Equipo Señalamiento</t>
  </si>
  <si>
    <t>Pinzas Bakhaus</t>
  </si>
  <si>
    <t>Pinzas Magill</t>
  </si>
  <si>
    <t>Pinza Disección</t>
  </si>
  <si>
    <t>Pinzas Kelli</t>
  </si>
  <si>
    <t>Extintor</t>
  </si>
  <si>
    <t>(Caducado)</t>
  </si>
  <si>
    <t>Cables para pasar corriente</t>
  </si>
  <si>
    <t>Equipo de Trauma</t>
  </si>
  <si>
    <t>Oficina de Dirección de Salud</t>
  </si>
  <si>
    <t>Equipo de Cómputo (Monitor, Teclado, CPU y Mouse) Marca Hewlett Packard</t>
  </si>
  <si>
    <t>Silla de Escritorio (comodato de Casa de la Cultura)</t>
  </si>
  <si>
    <t>Portapapeles de Escritorio de 3 divisiones tamaño carta</t>
  </si>
  <si>
    <t>Mueble de madera con 3 cajones</t>
  </si>
  <si>
    <t>Base</t>
  </si>
  <si>
    <t>Escritorio de 2 cajones de madera</t>
  </si>
  <si>
    <t>Anaquel de aluminio con 8 divisiones</t>
  </si>
  <si>
    <t xml:space="preserve">Sillas de Madera </t>
  </si>
  <si>
    <t>C. Efraín Pérez Flores</t>
  </si>
  <si>
    <t>Unidad Deportiva "Cerapio Martínez", en Tenamaxtlán, Jalisco</t>
  </si>
  <si>
    <t>Bomba Sumergible, Modelo KOR6R 8 10 HP220 Volts</t>
  </si>
  <si>
    <t>Altamira</t>
  </si>
  <si>
    <t>Colotitlán, Municipio de Tenamaxtlán, Jalisco</t>
  </si>
  <si>
    <t>Motobomba de 7.5HP Trifasica a 220 Volteos</t>
  </si>
  <si>
    <t>Nabohi</t>
  </si>
  <si>
    <t>Planta Tratadora de Aguas Negras, Colotitlán, Municipio de Tenamaxtlán, Jalisco</t>
  </si>
  <si>
    <t>2 Motor Soplador de 7.5HP a 220 Volts, 8 Motores de Lodos de 1 HP, 2 Bombas Dosificadores de Cloro de .6 HP</t>
  </si>
  <si>
    <t>Se encuentra sumergida</t>
  </si>
  <si>
    <t>Pozo la"Galera" en Tenamaxtlán, Jalisco</t>
  </si>
  <si>
    <t>Motobomba de 30 HP a 440 Volteos, con 15 Impulsores</t>
  </si>
  <si>
    <t>Se encuentra Sumergida</t>
  </si>
  <si>
    <t>Juanacatlán, Municipio de Tenamaxtlán, Jalisco</t>
  </si>
  <si>
    <t>Motobomba Sumergible de 20 HP</t>
  </si>
  <si>
    <t>Pozo "El Carrizal" en Tenamaxtlán, Jalisco</t>
  </si>
  <si>
    <t>Motobomba Sumergible de 40 HP</t>
  </si>
  <si>
    <t>Palo Blanco, Municipio de Tenamaxtlán, Jalisco</t>
  </si>
  <si>
    <t>Motobomba Sumergible de 7.5 HP</t>
  </si>
  <si>
    <t>Miraplanes, Municipio de Tenamaxtlán, Jalisco</t>
  </si>
  <si>
    <t>San Ignacio, Municipio de Tenamaxtlán, Jalisco</t>
  </si>
  <si>
    <t>Motobomba Sumergible de 3 HP</t>
  </si>
  <si>
    <t>Pico</t>
  </si>
  <si>
    <t>Barra</t>
  </si>
  <si>
    <t>Carretilla Azul</t>
  </si>
  <si>
    <t>Planta de Tratamiento Colotitlan</t>
  </si>
  <si>
    <t>Pala Cuadrada</t>
  </si>
  <si>
    <t>Escritorio de metal con 2 cajones de color Negro</t>
  </si>
  <si>
    <t>Delegación Juanacatlán</t>
  </si>
  <si>
    <t>Impresora marca Phaser Modelo 3435</t>
  </si>
  <si>
    <t>Silla de Plástico color Azul</t>
  </si>
  <si>
    <t>2 Computadoras marca HP</t>
  </si>
  <si>
    <t>No funcional / Baja</t>
  </si>
  <si>
    <t>Calculadora Cientifica</t>
  </si>
  <si>
    <t>Escritorio de Madera con vidrio de 9 cajones</t>
  </si>
  <si>
    <t>Presidencia</t>
  </si>
  <si>
    <t>Silla Giratoria de Piel Sintetico color Negro</t>
  </si>
  <si>
    <t>Escudo de Madera del Municipio de Tenamaxtlán</t>
  </si>
  <si>
    <t>Bandera de México</t>
  </si>
  <si>
    <t>Bandera del Estado de Jalisco</t>
  </si>
  <si>
    <t xml:space="preserve">Librero de Madera </t>
  </si>
  <si>
    <t>2 Mesas de Decoración de madera con Vidrio</t>
  </si>
  <si>
    <t>1 Mesa de Centro con Vidrio</t>
  </si>
  <si>
    <t>2 Sillas de Oficina color Negro Giratorias</t>
  </si>
  <si>
    <t>Sofá de Piel Sintetica de color Negro</t>
  </si>
  <si>
    <t>Teléfono Inalámbrico marca Steren de color Gris Oscuro</t>
  </si>
  <si>
    <t>Base para Bandera de madera</t>
  </si>
  <si>
    <t>Retablo</t>
  </si>
  <si>
    <t>2 macetas con plantas de color Gris Oscuro</t>
  </si>
  <si>
    <t>1 maceta con planta de color Gris Oscuro tamaño pequeño</t>
  </si>
  <si>
    <t>2 Acuerdos de Hermandad con Villa Corona y Talpa de Allende con Marco y Vidrio</t>
  </si>
  <si>
    <t>N / A</t>
  </si>
  <si>
    <t>Teléfono color Blanco</t>
  </si>
  <si>
    <t>Recepción</t>
  </si>
  <si>
    <t xml:space="preserve">Impresora </t>
  </si>
  <si>
    <t>Locker color Gris con 2 puertas de 5 departamentos</t>
  </si>
  <si>
    <t>N /A</t>
  </si>
  <si>
    <t>Escritorio de color Café con 5 cajones</t>
  </si>
  <si>
    <t xml:space="preserve"> Monitor </t>
  </si>
  <si>
    <t>Thinkstation</t>
  </si>
  <si>
    <t>Silla color Gris de Visita</t>
  </si>
  <si>
    <t>Silla color Negro acojinada</t>
  </si>
  <si>
    <t>Obra Artistica de "Miguel Hidalgo y Costilla"</t>
  </si>
  <si>
    <t>En comodato por el Gobierno del Estado y Gobierno Federal</t>
  </si>
  <si>
    <t>17 Extenciones de color Amarillo</t>
  </si>
  <si>
    <t>1 Maceta color Gris Oscuro</t>
  </si>
  <si>
    <t>Archivero Metálico de 2 Cajones</t>
  </si>
  <si>
    <t>Teléfono Inalámbrico color Gris Oscuro marca Steren</t>
  </si>
  <si>
    <t>Impresora Monocromatica</t>
  </si>
  <si>
    <t>Recepción de madera (ubicado en la entrada)</t>
  </si>
  <si>
    <t>Elías Fonseca Castellón</t>
  </si>
  <si>
    <t>Escalera Extensión Fibra de Vidrio de 14 Escalones</t>
  </si>
  <si>
    <t>Electricidad</t>
  </si>
  <si>
    <t>Pinza Hidraulica Ponchadora, Modelo DCH12107120</t>
  </si>
  <si>
    <t>Drof</t>
  </si>
  <si>
    <t>Casanga Mediana</t>
  </si>
  <si>
    <t>Talandro de Media eléctrico</t>
  </si>
  <si>
    <t>DeWalt</t>
  </si>
  <si>
    <t>2 Llaves de Matraca de 3/4 de Gacho, Modelo UD333</t>
  </si>
  <si>
    <t>Urrea</t>
  </si>
  <si>
    <t>Multímetro de Gancho, Modelo UD333</t>
  </si>
  <si>
    <t>Cinturones para Liniero con Bandala de medio Uso</t>
  </si>
  <si>
    <t>Cargador de Baterías</t>
  </si>
  <si>
    <t>TH 225/150</t>
  </si>
  <si>
    <t>Taller Mecanico</t>
  </si>
  <si>
    <t>Gato Hidráulico patín de 3 toneladas</t>
  </si>
  <si>
    <t xml:space="preserve">Aspiradora </t>
  </si>
  <si>
    <t>1 par de Rampas</t>
  </si>
  <si>
    <t>Hidrolavadora</t>
  </si>
  <si>
    <t>Compresor Chico de 40 Litros</t>
  </si>
  <si>
    <t>4 Bombas de Succión de Aceite</t>
  </si>
  <si>
    <t>Llave de Artilleria</t>
  </si>
  <si>
    <t xml:space="preserve">Cruceta </t>
  </si>
  <si>
    <t>Taladro</t>
  </si>
  <si>
    <t>Makita</t>
  </si>
  <si>
    <t>Black and Decker</t>
  </si>
  <si>
    <t>2 Inyectores de Grasa</t>
  </si>
  <si>
    <t>1 Sierra Eléctrica</t>
  </si>
  <si>
    <t>1 Remachadora</t>
  </si>
  <si>
    <t>2 Sinchos para Filtros</t>
  </si>
  <si>
    <t>Torneador para Motor</t>
  </si>
  <si>
    <t>Multímetro</t>
  </si>
  <si>
    <t>Máquina Soldadora</t>
  </si>
  <si>
    <t>Infra 125,220 AMP</t>
  </si>
  <si>
    <t>Taller Mecanico / Equipo de Soldadura</t>
  </si>
  <si>
    <t>Cortadora de Banco 14"</t>
  </si>
  <si>
    <t>Tornillo de Banco Chicos</t>
  </si>
  <si>
    <t>Pulidora de disco 4, de 1/2"</t>
  </si>
  <si>
    <t>Segueta de Arco</t>
  </si>
  <si>
    <t>Trupper</t>
  </si>
  <si>
    <t>Careta para Soldar</t>
  </si>
  <si>
    <t>Oakland</t>
  </si>
  <si>
    <t>Pistola para Pintar</t>
  </si>
  <si>
    <t>Celular Moto G7, color Rojo Profundo</t>
  </si>
  <si>
    <t>Recaudador de Piso y Plaza</t>
  </si>
  <si>
    <t>Archivero de Tres Cajones color Beige</t>
  </si>
  <si>
    <t>Juzgado Municipal</t>
  </si>
  <si>
    <t>3 Sillas de color Negro, 2 de vinil y 1 de pliana</t>
  </si>
  <si>
    <t xml:space="preserve">Sillón Giratorio color Negro tapizado con pliana de vinil </t>
  </si>
  <si>
    <t>Silla Pistón color Negra de pliana</t>
  </si>
  <si>
    <t>Cesto de Basura</t>
  </si>
  <si>
    <t>Escritorio aglomerado de color Café de 4 cajones con cubierta de Vidrio</t>
  </si>
  <si>
    <t>Equipo de Cómputo incluye Teclado, CPU y Monitor de color Negro</t>
  </si>
  <si>
    <t>Lanix, No. De Serie 03307113307</t>
  </si>
  <si>
    <t>2 Bocinas de Cómputo</t>
  </si>
  <si>
    <t xml:space="preserve">Cámara para Computadora </t>
  </si>
  <si>
    <t>Mesa para Computadora color Madera Natural</t>
  </si>
  <si>
    <t>Impresora Modelo 840C</t>
  </si>
  <si>
    <t>Hewlett Packard Deskjet</t>
  </si>
  <si>
    <t xml:space="preserve">Aparato Telefónico </t>
  </si>
  <si>
    <t xml:space="preserve">Aparato de teléfono </t>
  </si>
  <si>
    <t>Siemens</t>
  </si>
  <si>
    <t>Tripp Lite (En Comodato)</t>
  </si>
  <si>
    <t>Organizador de madera color Miel</t>
  </si>
  <si>
    <t>Escritorio de madera de 2 cajones color Café Claro</t>
  </si>
  <si>
    <t>Órgano de Control Interno (Contraloría)</t>
  </si>
  <si>
    <t>Laptop con cargador color Gris</t>
  </si>
  <si>
    <t>Silla Giratoria de color Negro piel Sintetica</t>
  </si>
  <si>
    <t>Calculadora Cientifica sin cubrepantalla</t>
  </si>
  <si>
    <t>Escrimex Modelo ELECAL010</t>
  </si>
  <si>
    <t xml:space="preserve">Calculadora  </t>
  </si>
  <si>
    <t>Printaform Modelo 1320</t>
  </si>
  <si>
    <t>Computadora de Escritorio color negro (incluye Teclado, Mouse y Monitor)</t>
  </si>
  <si>
    <t>Hewlett Packard Modelo Slim Desktop 290-a006bla</t>
  </si>
  <si>
    <t>Multicontacto</t>
  </si>
  <si>
    <t>Computadora de Escritorio color Negro, Procesador AMD 2.80 GHz, Memoria Ram de 4GB</t>
  </si>
  <si>
    <t>Hewlett Packard, No. De Serie MXL0361L4Q</t>
  </si>
  <si>
    <t>Comunicación Social</t>
  </si>
  <si>
    <t>Par de Bocinas de Escritorio</t>
  </si>
  <si>
    <t>Teléfonos Inalámbricos de color Blanco y color Gris Oscuro</t>
  </si>
  <si>
    <t>Panasonic y Gigaset</t>
  </si>
  <si>
    <t>Escritorio de madera color Café Oscuro de 2 cajones</t>
  </si>
  <si>
    <t>Silla de Oficina Giratoria color Negro</t>
  </si>
  <si>
    <t>Microfono de Mesa</t>
  </si>
  <si>
    <t>Neewer</t>
  </si>
  <si>
    <t>Bafle Profesional de Bluetooh de 15, 12000 WPMPO</t>
  </si>
  <si>
    <t>Pedestal (Tripie) de 3 posiciones para bafles</t>
  </si>
  <si>
    <t>Sistema de 2 micrófonos inalámbricos de mano VHF</t>
  </si>
  <si>
    <t>Bocinas de Audio labs de 12"</t>
  </si>
  <si>
    <t>Meridian</t>
  </si>
  <si>
    <t>Fuente de Poder CV-2800</t>
  </si>
  <si>
    <t>Cerwin Vega</t>
  </si>
  <si>
    <t>Extensiones</t>
  </si>
  <si>
    <t>Mezcladora CVM1624</t>
  </si>
  <si>
    <t>Cerwing Vega</t>
  </si>
  <si>
    <t>Phonic Impact II</t>
  </si>
  <si>
    <t>Bocinas CVI-252 Barras</t>
  </si>
  <si>
    <t>Juego para XBOX (Gears of War)</t>
  </si>
  <si>
    <t>Xbox / Microsoft Studios</t>
  </si>
  <si>
    <t>Turismo y Juventud</t>
  </si>
  <si>
    <t>Juego para XBOX (Resident Evil 7)</t>
  </si>
  <si>
    <t>Xbox /  Capcom</t>
  </si>
  <si>
    <t>Juego para XBOX (FIFA 16)</t>
  </si>
  <si>
    <t>Multifuncional</t>
  </si>
  <si>
    <t>Mueble para Computadora de Madera y Acero</t>
  </si>
  <si>
    <t>Consola XBOX</t>
  </si>
  <si>
    <t>Microsoft</t>
  </si>
  <si>
    <t>Mesa de Futbolitos Grande</t>
  </si>
  <si>
    <t>Bocina Amplificada con Microfono y Control</t>
  </si>
  <si>
    <t>Mesa Blanca Plegable</t>
  </si>
  <si>
    <t>Tablet</t>
  </si>
  <si>
    <t>Samsung Galaxy</t>
  </si>
  <si>
    <t>Silla</t>
  </si>
  <si>
    <t>Pantalla de 32"</t>
  </si>
  <si>
    <t>Vios</t>
  </si>
  <si>
    <t>Pictionary Juego de Mesa</t>
  </si>
  <si>
    <t>Mattel</t>
  </si>
  <si>
    <t>Ajedrez Novelty</t>
  </si>
  <si>
    <t>100 Mexicanos dijeron</t>
  </si>
  <si>
    <t>Fotorama</t>
  </si>
  <si>
    <t>Scrabble Original</t>
  </si>
  <si>
    <t>Connect 4</t>
  </si>
  <si>
    <t>Hasbro Gaming</t>
  </si>
  <si>
    <t>Trippie para Cámara</t>
  </si>
  <si>
    <t>Puff Grande color Verde Limón</t>
  </si>
  <si>
    <t>Puff chicos color Azul</t>
  </si>
  <si>
    <t>Computadoras color Negro (incluye teclado, mouse, CPU y Monitor) En Comodato por El Instituto Jalisciense de la Juventud</t>
  </si>
  <si>
    <t>15,000  c/u</t>
  </si>
  <si>
    <t xml:space="preserve">Estructura de madera triplay de tamaño chico </t>
  </si>
  <si>
    <t>ISB Break color Negro</t>
  </si>
  <si>
    <t>Break Cisco 2800 Series</t>
  </si>
  <si>
    <t>Cisco</t>
  </si>
  <si>
    <t>Juego de Mesa Jenga</t>
  </si>
  <si>
    <t>Pantalla para Caravanas Culturales</t>
  </si>
  <si>
    <t>Vehículo</t>
  </si>
  <si>
    <t>Dodge RAM Pick Up, Placas JS-02-353 (En Comodato)</t>
  </si>
  <si>
    <t>En Uso</t>
  </si>
  <si>
    <t>Ford F-150, Pick Up. Placas JE37968</t>
  </si>
  <si>
    <t>Modelo 2008, color Blanco, Motor V8</t>
  </si>
  <si>
    <t>Chevrolet Tornado. Placas: JP27353</t>
  </si>
  <si>
    <t>Modelo 1998, No. De Serie 1FTDF1724WKA75911, color Blanco, Motor:  S/N</t>
  </si>
  <si>
    <t>Chevrolet Tornado STD 2 Ptas. Pick Up. Placas: JN89711</t>
  </si>
  <si>
    <t>Modelo 2013, No. De Serie 93CXM80268C146082, color Plata, Motor: S/N</t>
  </si>
  <si>
    <t>No Funcional /Baja</t>
  </si>
  <si>
    <t>Taller Mecánico Municipal</t>
  </si>
  <si>
    <r>
      <t xml:space="preserve">Ford Ranger XL Crew Cab STD Pick Up. </t>
    </r>
    <r>
      <rPr>
        <sz val="12"/>
        <rFont val="Arial"/>
        <family val="2"/>
      </rPr>
      <t>Placas: JR-90032 (En Comodato)</t>
    </r>
  </si>
  <si>
    <t>Modelo: 2008, No. De Serie 93CXM80298C115067, color Blanco, Motor: V-4</t>
  </si>
  <si>
    <t>Nissan March, Placas: JPP-49-156</t>
  </si>
  <si>
    <t>Modelo: 2013, No. Serie 8AFER5AA1D6179628</t>
  </si>
  <si>
    <t>En uso</t>
  </si>
  <si>
    <t>Servicios Generales</t>
  </si>
  <si>
    <t>Ford Ranger Crew Cab XL STD Pick Up. Placas JS-06-072 (En Comodato)</t>
  </si>
  <si>
    <t>Modelo: 2018, No. Serie 0138B064087Z3BD8, color: Blanco, Motor V-4</t>
  </si>
  <si>
    <t>Chevrolet Silverado Pick Up. Placas: JH25478</t>
  </si>
  <si>
    <t>Modelo: 2012, No. Serie: 8AFER5AD3C6498618, color: Blanco, Motor V-6</t>
  </si>
  <si>
    <t>Nissan Tsuru GSI, 4 Ptas. Placas:----</t>
  </si>
  <si>
    <t>Modelo: ----, No. Serie: 1GCC19T23Z263607</t>
  </si>
  <si>
    <t>Chevy Popular C/A 3 Ptas. Placas:---</t>
  </si>
  <si>
    <t>Modelo: 1999, No. Serie: 3N1EB31S6XL115607, Transmisión Estándar</t>
  </si>
  <si>
    <t>Suburban, Placas: JGK9047</t>
  </si>
  <si>
    <t>Modelo: 1999, No. Serie: 3G1SF2422XS117279, 4 Cilindros</t>
  </si>
  <si>
    <t>No Funcional</t>
  </si>
  <si>
    <t>Taller Mecánico de Cocula, Jalisco</t>
  </si>
  <si>
    <t>Nissan Tsuru, Placas: JDG-4028 (En Comodato)</t>
  </si>
  <si>
    <t>Modelo: 1993, No. Serie: 3GCEC26K7PM10074, color Azul/Plata, Motor: PM100749</t>
  </si>
  <si>
    <t>Transporte Escolar</t>
  </si>
  <si>
    <t>Chevrolet Suburban, Placas: JBU2647 (En Comodato)</t>
  </si>
  <si>
    <t>Modelo: 1992, No Serie: 3N1EB31S9WL042831, color Blanco</t>
  </si>
  <si>
    <t>Ford F-250, Placas: JG65039</t>
  </si>
  <si>
    <t>Modelo: 1999, No Serie: 3GCEC26KXWG198136</t>
  </si>
  <si>
    <t>Ford F-250 Pick Up. Placas: ----</t>
  </si>
  <si>
    <t>Modelo: 1993, No. Serie: AC2LNC74831, color Blanco</t>
  </si>
  <si>
    <t>Ford F-250, Pick Up. Placas: JJ-76-663</t>
  </si>
  <si>
    <t>Modelo: 1993, No. Serie:</t>
  </si>
  <si>
    <t>Nissan camioneta con Estacas cortas de 2 Ptas.</t>
  </si>
  <si>
    <t>No. Serie: 3FTEF25N4RMAC5748, color: Blanco, Motor V-8</t>
  </si>
  <si>
    <t>En Uso para el Bordo y Espacios Públicos</t>
  </si>
  <si>
    <t>Nissan Pick Up, 2 Ptas. Placas: JE37988</t>
  </si>
  <si>
    <t>No. Serie: M8Y8J0012, Transmisión Estándar</t>
  </si>
  <si>
    <t>Corralón de Tlajomulco</t>
  </si>
  <si>
    <t>Nissan, Mini Van. Placas: JLS-1591. (En Comodato Transporte Multimodal)</t>
  </si>
  <si>
    <t>Modelo: 1999, No. Serie: 3N6CD12S3XK022354, color: Rojo, Motor: KA24806575M</t>
  </si>
  <si>
    <t>Camión Internacional. Placas: 3GNX97.</t>
  </si>
  <si>
    <t>Autobus International GMS 6000. Placas: U1-600 USA</t>
  </si>
  <si>
    <t>Modelo: 2016, No. Serie: 3HBBFAAN7HL644950, color: Amarillo. Motor: 466HM2U2212051</t>
  </si>
  <si>
    <t>Camion Navistar International, Placas: JR21781</t>
  </si>
  <si>
    <t>Modelo: SS2219902, No. Serie: 43646. Color: Amarillo.</t>
  </si>
  <si>
    <t>Servicios Generales y Obras Públicas</t>
  </si>
  <si>
    <t>Dodge-600 STD</t>
  </si>
  <si>
    <t>Modelo: 2010. No Serie: 3HAMMAAR1AL211202, color Blanco, Motor: V-6</t>
  </si>
  <si>
    <t>Camión Kenworth, Placas: JR21782</t>
  </si>
  <si>
    <t>Modelo: 1997, No Serie: L715239, color: Verde y Blanco, Motor: V-8</t>
  </si>
  <si>
    <t>Camión Tipo Volteo, Kenworth</t>
  </si>
  <si>
    <t>Modelo: 2010. No Serie: 3BKHLN9XXAF374115, color: Blanco, Motor: V-8</t>
  </si>
  <si>
    <t>Motoconformadora (En Comodato- Peso a Peso)</t>
  </si>
  <si>
    <t>Modelo: 2019, No. Serie: 3BHLN9X3LF19122, color: Blanco</t>
  </si>
  <si>
    <t>Retroexcavadoras JCB (En Comodato Peso a Peso)</t>
  </si>
  <si>
    <t>Modelo: 120H, No. Serie: CAT0120HA5FM04103</t>
  </si>
  <si>
    <t>Excavadora Caterpillar</t>
  </si>
  <si>
    <t>Modelo 214, color: Amarillo</t>
  </si>
  <si>
    <t>Retro Excavadoras, Caterpillar</t>
  </si>
  <si>
    <t>Modelo: 320 GC 2019, No. Serie: CAT00320PDKJ11252, color: Amarillo</t>
  </si>
  <si>
    <t>Pipa Abastecedora de Agua, Navisttar International. Placas: JW29107</t>
  </si>
  <si>
    <t>Modelo: 416F2 2019. No. Serie: G4D61496, color: Amarillo</t>
  </si>
  <si>
    <t>Aseo Público</t>
  </si>
  <si>
    <t>Camión Compactador International, Chasis Cabina 5200-175.</t>
  </si>
  <si>
    <t>Modelo: 2010, No. Serie: 3HAMMMMR8LL489563, color: Blanco</t>
  </si>
  <si>
    <t>Compactador Chrysler Ram 4000</t>
  </si>
  <si>
    <t>Modelo: 2013, No. Serie: L11KCBAD8045981, color: Blanco</t>
  </si>
  <si>
    <t>Modelo: 2014, No. Serie 3C7WRAKT6EG196433</t>
  </si>
  <si>
    <t>Observación</t>
  </si>
  <si>
    <t>C. Emiliano Mariscal Velasquez</t>
  </si>
  <si>
    <t>Escoba Metálica</t>
  </si>
  <si>
    <t>3 no sirven, 2 buenas</t>
  </si>
  <si>
    <t>Herramientas - Unidad Deportiva</t>
  </si>
  <si>
    <t>Petaca</t>
  </si>
  <si>
    <t>Tractor para podar pasto</t>
  </si>
  <si>
    <t>Huspvarna YTH 180</t>
  </si>
  <si>
    <t xml:space="preserve">Podadoras de Arrastre </t>
  </si>
  <si>
    <t>Marca Honda de Gasolina</t>
  </si>
  <si>
    <t xml:space="preserve">Cajones de madera </t>
  </si>
  <si>
    <t>Usados para la premiación</t>
  </si>
  <si>
    <t>35 (treinta y cinco)</t>
  </si>
  <si>
    <t>Aros de Plástico</t>
  </si>
  <si>
    <t>Manguera de 2 pulgadas</t>
  </si>
  <si>
    <t>pala</t>
  </si>
  <si>
    <t>Bombas para el agua de la luz</t>
  </si>
  <si>
    <t>2 No sirven, 1 en Servicio</t>
  </si>
  <si>
    <t>Codo para regar</t>
  </si>
  <si>
    <t>un Codo "T" para Regar</t>
  </si>
  <si>
    <t>Sillas de Plástico</t>
  </si>
  <si>
    <t>Mesa de lámina</t>
  </si>
  <si>
    <t>Carretilla</t>
  </si>
  <si>
    <t>Escaleras de 1.50 x 2.00 m.</t>
  </si>
  <si>
    <t>De Aluminio</t>
  </si>
  <si>
    <t>Tinacos de Concreto</t>
  </si>
  <si>
    <t>21 (veintiuno)</t>
  </si>
  <si>
    <t>Tubos para Regar</t>
  </si>
  <si>
    <t>Banco pesado de escalera para Voleyball</t>
  </si>
  <si>
    <t>Tubos para la Malla de Voleyball</t>
  </si>
  <si>
    <t>Aspersores para regar</t>
  </si>
  <si>
    <t xml:space="preserve"> Código</t>
  </si>
  <si>
    <t>Extintor color Gris Metalico (Acero inoxidable) Autorecargable</t>
  </si>
  <si>
    <t>Extintor color Gris Oxido con agarradera del mismo color</t>
  </si>
  <si>
    <t>Extintor color Gris Blanquesino con agarradera del mismo color</t>
  </si>
  <si>
    <t>Extintor color Rojo con presencia de descarapelamiento en su controno con agarradera color rojo y negro</t>
  </si>
  <si>
    <t>Extintor color Rojo oxido con agarradera amarilla y base color negro</t>
  </si>
  <si>
    <t>Extintor color Rojo oxido con agarradera del mismo color</t>
  </si>
  <si>
    <t>Nebulizador/Atomizador vol.de aire 14.1 desplazamiento 75.6 cc tanque de combustible 1.8 l. máximo aire 14.1 m/min (497 cu. Fr/min) velocidad máxima de aire 85 m/s potencia 2.7 kw (3.6 HP) nivel de vibración 3.5 m/m dimensiones (420*440*595 mm) con tanque de químicos 15l peso 13.3 kg.</t>
  </si>
  <si>
    <t>Marca Makita, Serie PM7560H. El tanque de llenado en color blanco plástico y tiene en su mayoria presencia de color azul turquesa con letras enmarcadas en color blanco</t>
  </si>
  <si>
    <t>Debrozadora para pasto con tanque color blanco plástico y motor con acabados color naranja metalico con dos agarraderas de forma en manubrio con disco e hilo motor de 2 tiempos</t>
  </si>
  <si>
    <t>Marca: Stihl, Serie: FS 55/C/R/RC. Tanque de llenado de gasolina color blanco plástico y motor con acabados color naranja metalico</t>
  </si>
  <si>
    <t>Herramientas</t>
  </si>
  <si>
    <t xml:space="preserve">Herramientas  </t>
  </si>
  <si>
    <t>Desbrozadora para pasto color blanco oxido y acabado del motor en color naranja con su tanque de almacenamiento de gasolina incorporado a un costado tiene manubrio y planca para aceleramiento del motor con disco e hilo motor de 2 tiempos</t>
  </si>
  <si>
    <t>Extintor color rojo oxido con presencia de descarapelamiento y una aboyadura en el curpo del extintor. La agarradera es delmismo color con base color negro.</t>
  </si>
  <si>
    <t>Extintor color Rojo oxido con la agarradera del mismo color con base en color negro</t>
  </si>
  <si>
    <t>Extintor color Rojo oxido con la agarradera color amarillo y base color negro</t>
  </si>
  <si>
    <t>Extintor color Rojo oxido con la agarradera color amarillo canario y base color negro</t>
  </si>
  <si>
    <t>Extintor color rojo oxido con agarradera color amarillo, con presencia de descarapelamiento, base de la agarredera color negro; además se puede presenciar una aboyadura en el cuerpo del extintor.</t>
  </si>
  <si>
    <t>Extintor color Rojo oxido con la agarradera del mismo color incluido la base de la agarradera</t>
  </si>
  <si>
    <t>Extintor color Rojo oxido con la agarradera del mismo color (incluida la agarradera y la base)</t>
  </si>
  <si>
    <t>Calculadora Electronica</t>
  </si>
  <si>
    <t>GADIZ</t>
  </si>
  <si>
    <t>Costo</t>
  </si>
  <si>
    <t xml:space="preserve">Parrilla electrica cuadrada doble </t>
  </si>
  <si>
    <t>voltech</t>
  </si>
  <si>
    <t>Tanque Hidroneumatico de 66 galones (250 lts) Modelo EQTH-250VE, color rojo</t>
  </si>
  <si>
    <t>Vidrio Templado con Logotipo de la administración de 1 x 1 de 6mm y 4 soportes</t>
  </si>
  <si>
    <t>CPU Intel Celeron J3060, RAM 8 GB DDR3 DE 1600 MHZ, DISCO DURO 480 GB SSD, Kit de teclado y mouse y monitor de 21.52 full HD</t>
  </si>
  <si>
    <t>Telefono de Escritorio inalambrico con identificador</t>
  </si>
  <si>
    <t>Trajes de Payaso de diferentes colores y texturas de tela</t>
  </si>
  <si>
    <t>Escudo Metalico de color gris metalico</t>
  </si>
  <si>
    <t>Conos de Seguridad Grande color naranja</t>
  </si>
  <si>
    <t>12 Fotografias de las comunidades pertenecientes al municiio tenamaxtlan. Fotografias impresas en foamborad de Alta Resolución</t>
  </si>
  <si>
    <t>Laptop de 4 GB de RAM y capacidad de 500 GB</t>
  </si>
  <si>
    <t>ASUS</t>
  </si>
  <si>
    <t>Regulador de 8 conectores de 1000 VA, 1000 W</t>
  </si>
  <si>
    <t>Mouse optico inalambrico M185</t>
  </si>
  <si>
    <t>Mouse Optico Inalambrico</t>
  </si>
  <si>
    <t xml:space="preserve">Estante de Plastico </t>
  </si>
  <si>
    <t>n/a</t>
  </si>
  <si>
    <t>Regulador electrico de 800 VA, color negro</t>
  </si>
  <si>
    <t>Tarjeta de red antena exterior WI-FI, marca Steren; color blanco plastico</t>
  </si>
  <si>
    <t>Base Ventilador para Laptop</t>
  </si>
  <si>
    <t>Telefono de Escritorio Alambrico con Pantalla marca Steren</t>
  </si>
  <si>
    <t>teclado y mouse usb</t>
  </si>
  <si>
    <t>taika</t>
  </si>
  <si>
    <t>Joinet</t>
  </si>
  <si>
    <t>Teclado Estandar para PC, color negro con algunos botones en color azul</t>
  </si>
  <si>
    <t>Podadora 5.5 HP con Bolsa Autopropulsora, marca Honda; no. De serie HHR-216-K10-PKMA. Color: negro con cubierta roja para la maquina</t>
  </si>
  <si>
    <t>Closet de 1.60 x 3.30 mtrs. Con puertas de rejillas en madera de pino barnizado con esmalte color café</t>
  </si>
  <si>
    <t>Desbrozadora, serie FJ38</t>
  </si>
  <si>
    <t>Citijal</t>
  </si>
  <si>
    <t>Cisterna de 10,000 litros</t>
  </si>
  <si>
    <t>Tarjeta de Red OH Repetidor, color Blanco Luminoso</t>
  </si>
  <si>
    <t>TP-Link</t>
  </si>
  <si>
    <t>Lector, reproductor y quemador para PC, color negro</t>
  </si>
  <si>
    <t>Cafetera para 12 tazas marca Hamilton Beach, color: Acero Inoxidable con acabados en negro plástico</t>
  </si>
  <si>
    <t>Estufa de dos quemadores c/inter</t>
  </si>
  <si>
    <t>Concord</t>
  </si>
  <si>
    <t>Modulo Palo Blanco</t>
  </si>
  <si>
    <t>Modelo: 2020, No. Serie: 3N6AD33A1LK821858, color: Blanco con rotulado alusivo al municipio</t>
  </si>
  <si>
    <t>Seguridad Pública</t>
  </si>
  <si>
    <t>Patrulla NP300 Frontier 2020, Versión: XE, L4, 2.5 L, 166 CP, 4 puertas, STD. Transmisión manual de 4 cilindros (En Comodato Gobierno del Estado). Placas; JW60134</t>
  </si>
  <si>
    <t>Roadster, BMW / Roji Negra con rotulado</t>
  </si>
  <si>
    <t>15CMJ8</t>
  </si>
  <si>
    <t>WB30GO109LR871249</t>
  </si>
  <si>
    <t>Roadster G310 R Equipada</t>
  </si>
  <si>
    <t>Buen Estado / Comodato Gob. Edo</t>
  </si>
  <si>
    <t>16CMJ8</t>
  </si>
  <si>
    <t>WB30GO100LR870717</t>
  </si>
  <si>
    <t>Material</t>
  </si>
  <si>
    <t>Area Asignada</t>
  </si>
  <si>
    <t>Precio</t>
  </si>
  <si>
    <t>Año</t>
  </si>
  <si>
    <t>6 pares de Botas Sanitarias</t>
  </si>
  <si>
    <t>4 pares de Guantes latex limpieza tamaño mediano</t>
  </si>
  <si>
    <t>3 lentes de seguridad ajustables de mica transparente clasicc</t>
  </si>
  <si>
    <t>cruceta 354</t>
  </si>
  <si>
    <t>Obras Pública</t>
  </si>
  <si>
    <t>2 pares de Botas Sanitarias</t>
  </si>
  <si>
    <t>Mascarilla para polvo y vapores organicos blister 2 pzas</t>
  </si>
  <si>
    <t>2 pares de guantes de latex de limpieza reforzado</t>
  </si>
  <si>
    <t>2 pares de guantes de algodón con recubrimiento total de latez unitalla</t>
  </si>
  <si>
    <t>Pinza pesada de electricista de 9" pretul</t>
  </si>
  <si>
    <t>Escoba metalica reforzada 24D</t>
  </si>
  <si>
    <t>Flexometro Gripper 8 MTL</t>
  </si>
  <si>
    <t>Candado redondo de acero 65mm G.C.</t>
  </si>
  <si>
    <t>Tijeras p/ramas mangos tubo de  21" c/grip</t>
  </si>
  <si>
    <t>2 Llanta imponchable 16" con rin, eje y baleros para carretilla</t>
  </si>
  <si>
    <t>Carretilla llanta reforzada 5" bast/tubo</t>
  </si>
  <si>
    <t>Set de Candado de hierro 38mm gancho corto blister de 4 piezas</t>
  </si>
  <si>
    <t xml:space="preserve">Marro Octagonal 4 lbs. Con mango de fibra </t>
  </si>
  <si>
    <t>Marro Octagonal 8 lbs. Con mango de fibra</t>
  </si>
  <si>
    <t>4 Banderola Vial Naranja, marca truper</t>
  </si>
  <si>
    <t>Flexometro contra impacto 5m truper</t>
  </si>
  <si>
    <t>5 Overoles de protección repelente y lavable</t>
  </si>
  <si>
    <t>Memoria USB de 32 GB</t>
  </si>
  <si>
    <t>Memoria USB de 8 GB</t>
  </si>
  <si>
    <t>Ecología</t>
  </si>
  <si>
    <t>2 Memoria USB de 16 GB</t>
  </si>
  <si>
    <t>Disco Diamante easy cut 7"</t>
  </si>
  <si>
    <t>Disco Segmentado eagle cut 4 1/2"</t>
  </si>
  <si>
    <t>Juego de herraje Flexomatric</t>
  </si>
  <si>
    <t>3 Discos de Corte metalic 4 1/2" truper</t>
  </si>
  <si>
    <t>Martillo truper 22270</t>
  </si>
  <si>
    <t>2 Pichuaca Cuervo 101007</t>
  </si>
  <si>
    <t>2 Fumigadores domesticos de 2 ltrs.</t>
  </si>
  <si>
    <t>5 seguetas hecort bimetalica de 18 dientes std.</t>
  </si>
  <si>
    <t xml:space="preserve">4 Discos de Corte para Metal Austromex 14" </t>
  </si>
  <si>
    <t>2 Bolas de arrastre de capacidad 2000 lb.</t>
  </si>
  <si>
    <t>Set de candado de hierro 38mm gancho corto blister 4 piezas</t>
  </si>
  <si>
    <t xml:space="preserve">Caja de Herramientas truper 22" </t>
  </si>
  <si>
    <t>Multimetro Digital Steren</t>
  </si>
  <si>
    <t>Careta para Soldar Ergonomica</t>
  </si>
  <si>
    <t>5 Impermeables</t>
  </si>
  <si>
    <t>3 Pares de Guantes (Drenajes)</t>
  </si>
  <si>
    <t>4 Pares de Guantes de Hule de uso Industrial</t>
  </si>
  <si>
    <t>2 Memorias USB de 16 GB</t>
  </si>
  <si>
    <t>Memoria USB MicroSD de 64 GB</t>
  </si>
  <si>
    <t>2 Memoria USB DE 8 GB</t>
  </si>
  <si>
    <t>4 pares de guantes</t>
  </si>
  <si>
    <t>Triangulo de seguridad</t>
  </si>
  <si>
    <t>2 pares de guantes de carnaza</t>
  </si>
  <si>
    <t>2 pares de mangas para soldar</t>
  </si>
  <si>
    <t>2 chalecos de Seguridad Truper</t>
  </si>
  <si>
    <t>Chaleco de Seguridad Truper</t>
  </si>
  <si>
    <t>2 Escobas Metalicas de 15 dientes truper</t>
  </si>
  <si>
    <t xml:space="preserve">Obras Publicas </t>
  </si>
  <si>
    <t>2 Escobas para barrer Klin ex grande</t>
  </si>
  <si>
    <t>5 rola p/cerdo 3 1/2"</t>
  </si>
  <si>
    <t>Rola para Res de 4 1/2"</t>
  </si>
  <si>
    <t>6 Pernos marca mound Mod. 3034</t>
  </si>
  <si>
    <t>No. De Factura</t>
  </si>
  <si>
    <t>A1195</t>
  </si>
  <si>
    <t>2 Lentes de seguridad ajustables de mica transparente Classic</t>
  </si>
  <si>
    <t>2 Cazanga mediana truper</t>
  </si>
  <si>
    <t>A1196</t>
  </si>
  <si>
    <t>1 Marro Octagonal 4 lbs. Mango de fibra vo.</t>
  </si>
  <si>
    <t>Machete estándar de  20" con cacha naranja</t>
  </si>
  <si>
    <t>Hacha cazadora 1 1/4" lb mango hickory</t>
  </si>
  <si>
    <t>Toallero de Argolla linea Aero</t>
  </si>
  <si>
    <t>A1206</t>
  </si>
  <si>
    <t>A1207</t>
  </si>
  <si>
    <t>TEN 6926</t>
  </si>
  <si>
    <t>TEN 6912</t>
  </si>
  <si>
    <t>A 312</t>
  </si>
  <si>
    <t>A 1242</t>
  </si>
  <si>
    <t>B 8701</t>
  </si>
  <si>
    <t>TEN 8938</t>
  </si>
  <si>
    <t>FF- CC75B</t>
  </si>
  <si>
    <t>FF-CC75B</t>
  </si>
  <si>
    <t>FF-EC919</t>
  </si>
  <si>
    <t>FF-RC919</t>
  </si>
  <si>
    <t>Carpa de 5 x 5con lona Oplex 680 color Blanco (Black out)</t>
  </si>
  <si>
    <t>Esmeriladora Angular color naranja con terminaciones en color negro (truper)</t>
  </si>
  <si>
    <t>Esmeriladora 4 1/2, serie 955HP6 color azul turquesa con base en color negro y cable del mismo color (Makita)</t>
  </si>
  <si>
    <t>Rotomartillo profesional de 1/2 pulg. Color naranja con terminaciones en color negro (Truper)</t>
  </si>
  <si>
    <t>Nota</t>
  </si>
  <si>
    <t>1 silla rota (baja)</t>
  </si>
  <si>
    <t>Sello con leyenda</t>
  </si>
  <si>
    <t>Dirección de Ecología</t>
  </si>
  <si>
    <t>Sello con Leyenda</t>
  </si>
  <si>
    <t>Foliador de número</t>
  </si>
  <si>
    <t>Sello con Leyenda "Instituto Municipal de la Mujer"</t>
  </si>
  <si>
    <t>Sellos con Leyenda</t>
  </si>
  <si>
    <t>Seguridad Pública - Sellos</t>
  </si>
  <si>
    <t>Sello con Leyenda de Oficialía de Registro Civil</t>
  </si>
  <si>
    <t>Sello con Leyenda "Cultura Tenamaxtlán"</t>
  </si>
  <si>
    <t xml:space="preserve">Oficina </t>
  </si>
  <si>
    <t>Sillas Plegables reforzadas, acojinadas de color negro</t>
  </si>
  <si>
    <t>Skychair</t>
  </si>
  <si>
    <t>Mesas Plegables por mitad de 1.83 metros</t>
  </si>
  <si>
    <t>LIFETIME</t>
  </si>
  <si>
    <t>Archiveros de Acero color negro con código de Identificación 15797</t>
  </si>
  <si>
    <t xml:space="preserve">Anaqueles dobles de color amarillo con terminación de lámina, cuenta con 5 entrepaños </t>
  </si>
  <si>
    <t>Comentarios Adicionales</t>
  </si>
  <si>
    <t>Donativo por parte de la ciudadania</t>
  </si>
  <si>
    <t>mesas de fierro con base de madera</t>
  </si>
  <si>
    <t>Silla de color azul</t>
  </si>
  <si>
    <t>Sillas de color negro</t>
  </si>
  <si>
    <t>c/u 40.00</t>
  </si>
  <si>
    <t>Año de Adquisición</t>
  </si>
  <si>
    <t>Amplificador para cobertura Celular en Exterior 850 MHz, Banda 5, Watt de potencia Máxima. Color azul marino</t>
  </si>
  <si>
    <t>Antena Parabólica de Rejilla, color Blanco Marfil</t>
  </si>
  <si>
    <t>Antena Sectorial 850 Mhz</t>
  </si>
  <si>
    <t>Torre Arriostrada de 40 metros</t>
  </si>
  <si>
    <t>Sello con Leyenda " Protección Civil Tenamaxtlán"</t>
  </si>
  <si>
    <t>2 (Dos)</t>
  </si>
  <si>
    <t>Sello de Pagado con Fechador</t>
  </si>
  <si>
    <t>Sello de Dirección de Catastro</t>
  </si>
  <si>
    <t>Sello de Recibido con Fechador</t>
  </si>
  <si>
    <t>Sello con Leyenda "COMUR"</t>
  </si>
  <si>
    <t>Sello con Leyenda de Dirección de Fomento Agropecuario</t>
  </si>
  <si>
    <t>Sello de Junta Municipal de Reclutamiento</t>
  </si>
  <si>
    <t>Sellos con Leyenda "Tesorería"</t>
  </si>
  <si>
    <t>Hacienda Municipal</t>
  </si>
  <si>
    <t>Tesorería Municipal</t>
  </si>
  <si>
    <t>Sello de Pagado</t>
  </si>
  <si>
    <t>Sello de Cancelado</t>
  </si>
  <si>
    <t>Sello con Leyenda de Agua Potable</t>
  </si>
  <si>
    <t>Sello de Recibido de Plaza y Piso</t>
  </si>
  <si>
    <t>Sello con Leyenda "Unidad de Transparencia"</t>
  </si>
  <si>
    <t>Sello de Dirección de Salud</t>
  </si>
  <si>
    <t>Dirección de Salud</t>
  </si>
  <si>
    <t>1 Foliador de Recibido</t>
  </si>
  <si>
    <t>1 Sello con Leyenda</t>
  </si>
  <si>
    <t xml:space="preserve"> N/A</t>
  </si>
  <si>
    <t>Oficina de Dirección de Deportes</t>
  </si>
  <si>
    <t>Impresora de Matriz de Punto color Gris, marca Epson LX350</t>
  </si>
  <si>
    <t>Epson LX350</t>
  </si>
  <si>
    <t>Descompuesto</t>
  </si>
  <si>
    <t>Computadora de escritorio no. de serie 8CC1012Y8W color Gris que incluye teclado y mouse de la misma marca</t>
  </si>
  <si>
    <t>Laptop Lenovo Ideapad No. de Serie PD19D53C, color Gris</t>
  </si>
  <si>
    <t>BAJA</t>
  </si>
  <si>
    <t>UMAE - Dirección de Salud</t>
  </si>
  <si>
    <t>Digitalizador Kodak CR Classic Modelo 70023000, No. de serie 220agbzx00025000. Color Blanco</t>
  </si>
  <si>
    <t>Equipo Portátil de Rayos X (RX). Marca Portal 100hf, Serie 2140488, color blanco con acabados gris plástico</t>
  </si>
  <si>
    <t>Concentradores de Oxígeno de 5 L, marca Stratus 3B, color Gris Oscuro</t>
  </si>
  <si>
    <t>Columpio Móvil, color gris plástico</t>
  </si>
  <si>
    <t>Desfibriladores Phillips Heartstart MRX/EC, serie US00208000, Modelo M3535A, color Blanco Plástico.</t>
  </si>
  <si>
    <t>Ultrasonido Portátil Marshall Mod. M9 Touch con 3 transductores, No. de serie 6113201910024n186, Modelo PT50C, color Blanco Plástico con pantalla tactil.</t>
  </si>
  <si>
    <t>Electrocardiógrafo de 12 canales, No de serie 21032000066, Modelo ECG1200G, Color Blanco Plástico.</t>
  </si>
  <si>
    <t>Camión Compactador de Transmisión manual de 6 velocidades</t>
  </si>
  <si>
    <t>Modelo: 2022, Marca: International Mv 4X2 ISB 225 HP 37K, No. de Serie: 3HAEUMMR5NL547653, Color Blanco con rotulado de la administración 2018-2021. No. de motor: 74740342, Clave Vehicular: 2280106</t>
  </si>
  <si>
    <t>En comodato por el Gobierno del Estado</t>
  </si>
  <si>
    <t>Aportación realizada por el Programa de Fortalecimiento a la Transversalidad de la Perspectiva de Género 2021</t>
  </si>
  <si>
    <t xml:space="preserve"> Baja</t>
  </si>
  <si>
    <t>Mesa de 2 1/2 mts. de  madera y metal</t>
  </si>
  <si>
    <t>Sello con Leyenda"Delegación Colotitlán Municipio de Tenamaxtlán"</t>
  </si>
  <si>
    <t>Aspersoras de 15 litros, color blanco (plastico) con terminaciones en color naranja fluorescente</t>
  </si>
  <si>
    <t>Cascos de Bombero color amarillo</t>
  </si>
  <si>
    <t>Donativo por Bomberos Autlán</t>
  </si>
  <si>
    <t>Observacion</t>
  </si>
  <si>
    <t>Cascos de Bombero color blanco</t>
  </si>
  <si>
    <t>Donativo por Bomberos de Unión Tula</t>
  </si>
  <si>
    <t>Proteccion Civil</t>
  </si>
  <si>
    <t>Donativo por parte de Bomberos Autlán 2019</t>
  </si>
  <si>
    <t>Casco de color Amarillo</t>
  </si>
  <si>
    <t>Donativos por parte de Bomberos Unión de Tula 2021</t>
  </si>
  <si>
    <t>Sillas color Turquesa de materia plastico</t>
  </si>
  <si>
    <t>Respiradores autónomos completos que constan de mochila, tanque de oxígeno y mascarillas</t>
  </si>
  <si>
    <t>Donado por Abraham Arreola Pimienta y por Bomberos de Ireton, Iowa y la Empresa Ireton Locker</t>
  </si>
  <si>
    <t>Tanques de oxígeno</t>
  </si>
  <si>
    <t>Mascarillas para respuesto</t>
  </si>
  <si>
    <t>Elias Fonseca Castellon</t>
  </si>
  <si>
    <t>Guía jala cables</t>
  </si>
  <si>
    <t>Flejadora Manual de Acero Inoxidable</t>
  </si>
  <si>
    <t>En Comodato por Comision Estatal de Agua  (CEA) pertenece al área de Ecología</t>
  </si>
  <si>
    <t>ViewSonic DLP</t>
  </si>
  <si>
    <t>Proyector Multifunctional con cable de alimentación y control remoto</t>
  </si>
  <si>
    <t>3,000.00 c/u</t>
  </si>
  <si>
    <t>Pantanloneras de Bombero</t>
  </si>
  <si>
    <t>Chaquetones de Bombero</t>
  </si>
  <si>
    <t>400.00 c/u</t>
  </si>
  <si>
    <t>300.00 c/u</t>
  </si>
  <si>
    <t>12,000.00 c/u</t>
  </si>
  <si>
    <t>3,500.00 c/u</t>
  </si>
  <si>
    <t xml:space="preserve"> 2 Sellos de Presidencia</t>
  </si>
  <si>
    <t>C.Liliana Fregoso Ruelas</t>
  </si>
  <si>
    <t>C. Gerardo Morales Sanchez</t>
  </si>
  <si>
    <t>C. Jesus Alberto Saldaña Ruelas</t>
  </si>
  <si>
    <t>C. Melina Vanessa Sandoval Cueva</t>
  </si>
  <si>
    <t>C. Adolfo Olmedo Valdovinos</t>
  </si>
  <si>
    <t>M.V.Z Luis Manuel Robles Guerra</t>
  </si>
  <si>
    <t>Lic. Cristela Garcia Flores</t>
  </si>
  <si>
    <t>Lic. Cristian Noe Jacobo Loza</t>
  </si>
  <si>
    <t>Lic. Jhonatan Hernan Nuñez Corona</t>
  </si>
  <si>
    <t xml:space="preserve">C. Jose Guadalupe Peña Meza </t>
  </si>
  <si>
    <t>Lic. Fernanda Castillo Rivera</t>
  </si>
  <si>
    <t>L.C.P. Diego Alberto Marin Ponce</t>
  </si>
  <si>
    <t xml:space="preserve"> Dra. Carolina Valdovinos Gutierrez</t>
  </si>
  <si>
    <t>C. Vanessa Ramirez Contreras</t>
  </si>
  <si>
    <t>C. Gabriel Gonzalez Lopez</t>
  </si>
  <si>
    <t>Lic. Luis Angel Chavez Lara</t>
  </si>
  <si>
    <t>Dra. Carolina Valdovinos Gutierrez</t>
  </si>
  <si>
    <t>Mouse optico  color negro marca taliman</t>
  </si>
  <si>
    <r>
      <t>Telefono Inalambrico color rojo con negro     (</t>
    </r>
    <r>
      <rPr>
        <b/>
        <sz val="12"/>
        <color theme="1"/>
        <rFont val="Arial"/>
        <family val="2"/>
      </rPr>
      <t>bueno</t>
    </r>
    <r>
      <rPr>
        <sz val="12"/>
        <color theme="1"/>
        <rFont val="Arial"/>
        <family val="2"/>
      </rPr>
      <t>)</t>
    </r>
  </si>
  <si>
    <r>
      <t xml:space="preserve">Archivero de madera 2 cajones </t>
    </r>
    <r>
      <rPr>
        <b/>
        <sz val="12"/>
        <color theme="1"/>
        <rFont val="Arial"/>
        <family val="2"/>
      </rPr>
      <t xml:space="preserve"> reparar de ser posible</t>
    </r>
  </si>
  <si>
    <r>
      <t xml:space="preserve">Impresora de 1 charola color gris </t>
    </r>
    <r>
      <rPr>
        <b/>
        <sz val="12"/>
        <color theme="1"/>
        <rFont val="Arial"/>
        <family val="2"/>
      </rPr>
      <t xml:space="preserve"> no esta en la oficina del registro civil</t>
    </r>
  </si>
  <si>
    <r>
      <t xml:space="preserve">Silla Azul de Plástico       </t>
    </r>
    <r>
      <rPr>
        <b/>
        <sz val="12"/>
        <color theme="1"/>
        <rFont val="Arial"/>
        <family val="2"/>
      </rPr>
      <t xml:space="preserve">   tiene 2 sillas  de plastico azu</t>
    </r>
    <r>
      <rPr>
        <sz val="12"/>
        <color theme="1"/>
        <rFont val="Arial"/>
        <family val="2"/>
      </rPr>
      <t>l</t>
    </r>
  </si>
  <si>
    <r>
      <t>Maquinas de Escribir</t>
    </r>
    <r>
      <rPr>
        <b/>
        <sz val="12"/>
        <color theme="1"/>
        <rFont val="Arial"/>
        <family val="2"/>
      </rPr>
      <t xml:space="preserve">   no se les da uso son mecanicas</t>
    </r>
  </si>
  <si>
    <t>Tec. Luis Rodrigo Franco Acosta</t>
  </si>
  <si>
    <t>Lic. Jorge Eduardo Manzo Gonzalez</t>
  </si>
  <si>
    <t>C. Laura Perez Arreola</t>
  </si>
  <si>
    <t>Lic. Rosario Arias Mora</t>
  </si>
  <si>
    <t>C. Edith Vanessa Olmos Flores</t>
  </si>
  <si>
    <t>Mvz. Jose de Jesus Gomez De Dios</t>
  </si>
  <si>
    <t>C. Ana Rosa Morelos Gonzalez</t>
  </si>
  <si>
    <t>LCP Jesus Augusto Ponce Valdovinos</t>
  </si>
  <si>
    <t>C. Alifonso Arroyo Hernandez</t>
  </si>
  <si>
    <t>Lic.  Alan Josue Tadeo Moran</t>
  </si>
  <si>
    <t>LCFYD. Cristian Martin Alvarez Dueñas</t>
  </si>
  <si>
    <t>C. Paula Lizette Cueva Delgadillo</t>
  </si>
  <si>
    <t>Anaquel de Aluminio de 5 divisiones</t>
  </si>
  <si>
    <t>Direccion de Salud</t>
  </si>
  <si>
    <t>UMAE</t>
  </si>
  <si>
    <t>Recepcion</t>
  </si>
  <si>
    <t>No Break1500VA 750WA</t>
  </si>
  <si>
    <t>Silla Ejecutiva</t>
  </si>
  <si>
    <t>Techni Mobili Napoles</t>
  </si>
  <si>
    <t>Encargado Hacienda Publica Municipal</t>
  </si>
  <si>
    <t>Escritorio Ejecutivo Capuccino</t>
  </si>
  <si>
    <t>Sillas Plegables</t>
  </si>
  <si>
    <t>en Direccion</t>
  </si>
  <si>
    <t>Seguridad Publica - Mobiliario</t>
  </si>
  <si>
    <t>Modelo: 2017, No Serie: JN1BE6DS4H9013160, color: Amarillo, Motor: S/N</t>
  </si>
  <si>
    <t xml:space="preserve">Multifuncional  </t>
  </si>
  <si>
    <t>Epson Ecotank L5290</t>
  </si>
  <si>
    <t>Parrilla de gas de dos quemadores</t>
  </si>
  <si>
    <t>Foset</t>
  </si>
  <si>
    <t>Botarga Bob Esponja</t>
  </si>
  <si>
    <t>Sello con Leyenda "Sindicatura"</t>
  </si>
  <si>
    <t>Epson L3110</t>
  </si>
  <si>
    <t>Sindicatura.</t>
  </si>
  <si>
    <t xml:space="preserve">HP 14 </t>
  </si>
  <si>
    <t xml:space="preserve">Multifuncional color Blanco con Gris Escaner, Copiadora </t>
  </si>
  <si>
    <t>Brother DCP-L5650</t>
  </si>
  <si>
    <t>Laptop de color negro</t>
  </si>
  <si>
    <t>HP 14</t>
  </si>
  <si>
    <t>Dispensador de Agua Fria y Caliente</t>
  </si>
  <si>
    <t>Atvio</t>
  </si>
  <si>
    <t xml:space="preserve">Atvio </t>
  </si>
  <si>
    <t>Direccion</t>
  </si>
  <si>
    <t xml:space="preserve">Multifuncional </t>
  </si>
  <si>
    <t>Epson L3250</t>
  </si>
  <si>
    <t>Organo Interno de Control (Contraloria)</t>
  </si>
  <si>
    <t>Kentmaster</t>
  </si>
  <si>
    <t>Sierra Electrica 42 V-550 V.50/60 HZ NS: 75-M-1376</t>
  </si>
  <si>
    <t xml:space="preserve">Buen estado </t>
  </si>
  <si>
    <t>C. Gustavo Gomez Ruelas</t>
  </si>
  <si>
    <t>Rastro/Ganadera</t>
  </si>
  <si>
    <t>Rastro/ganadera</t>
  </si>
  <si>
    <t>Mtro. Jose Manuel Cardenas Castillo</t>
  </si>
  <si>
    <t>Mtro Jose Manuel Cardenas Castillo</t>
  </si>
  <si>
    <t xml:space="preserve"> Laptop de color azul marino</t>
  </si>
  <si>
    <t>Buen estado</t>
  </si>
  <si>
    <t>Sello con Leyenda "Direccion de Deportes"</t>
  </si>
  <si>
    <t>Descripcion</t>
  </si>
  <si>
    <t>Codigo</t>
  </si>
  <si>
    <t>Radio de Alta Frecuencia</t>
  </si>
  <si>
    <t>Baofeing</t>
  </si>
  <si>
    <t>$500 C/U</t>
  </si>
  <si>
    <t>Sopladora/aspiradora</t>
  </si>
  <si>
    <t>herramientas</t>
  </si>
  <si>
    <t xml:space="preserve">Computadora de Escritorio </t>
  </si>
  <si>
    <t>27 de marzo del 2023</t>
  </si>
  <si>
    <t>2 sillones ocasionales marca Kia color gris</t>
  </si>
  <si>
    <t>Sofa marca everest color gris</t>
  </si>
  <si>
    <t>Love Seat marca everest color gris</t>
  </si>
  <si>
    <t>Silla de oficina negra giratoria</t>
  </si>
  <si>
    <t>LCP. Brenda Denisse Padilla Cordova</t>
  </si>
  <si>
    <t>Bienes Muebles 2023 H.Ayuntamiento de Tenamaxtlán, Jalisco. Administración 2021-2024</t>
  </si>
  <si>
    <t>Dispensador de agua fria y caliente</t>
  </si>
  <si>
    <t>Mirage serie Disx10</t>
  </si>
  <si>
    <t>Asus X512D</t>
  </si>
  <si>
    <t>Computadora de escritorio marca Lenovo serie MP28Y5DB</t>
  </si>
  <si>
    <t>Impresora Multifuncional Epson L3150 EcoTank</t>
  </si>
  <si>
    <t>Estufa Mabe</t>
  </si>
  <si>
    <t>Frigobar</t>
  </si>
  <si>
    <t>Danby</t>
  </si>
  <si>
    <t>Multifuncional color negro</t>
  </si>
  <si>
    <t>Epson L5290</t>
  </si>
  <si>
    <t>Computadora de Escritorio</t>
  </si>
  <si>
    <t>Ingresos</t>
  </si>
  <si>
    <t>Egresos</t>
  </si>
  <si>
    <t>Silla Secretarial de malla color azul Modelo CAM0561TWB</t>
  </si>
  <si>
    <t>Silla secretarial de malla color azul Modelo CAM0561TWB</t>
  </si>
  <si>
    <t>Encargado de la Hacienda Municipal</t>
  </si>
  <si>
    <t>Campana</t>
  </si>
  <si>
    <t>Modelo EBV260A</t>
  </si>
  <si>
    <t>Vestido De Jalisco Profesional Distintos Colores</t>
  </si>
  <si>
    <t>Rebosos Distintos Colores</t>
  </si>
  <si>
    <t>Vestidos De Veracruz Estrella</t>
  </si>
  <si>
    <t xml:space="preserve">Vestidos De Chihuahua </t>
  </si>
  <si>
    <t>Vestidos De Nayarit</t>
  </si>
  <si>
    <t>Vestidos De Yucatan</t>
  </si>
  <si>
    <t>Paliacates</t>
  </si>
  <si>
    <t>Vestidos Chiapas Rebordado</t>
  </si>
  <si>
    <t>Camisas</t>
  </si>
  <si>
    <t>Vestidos</t>
  </si>
  <si>
    <t>Bandas Bordadas</t>
  </si>
  <si>
    <t>Bandas sin bordar</t>
  </si>
  <si>
    <t>Trajes Reyes Magos</t>
  </si>
  <si>
    <t>Mascada</t>
  </si>
  <si>
    <t>Moños Bordados</t>
  </si>
  <si>
    <t>Botas Adelitas</t>
  </si>
  <si>
    <t>Jefa de Ingresos</t>
  </si>
  <si>
    <t>LapTop serie 5CG147151S</t>
  </si>
  <si>
    <t>Camara Fotografica</t>
  </si>
  <si>
    <t xml:space="preserve">Canon </t>
  </si>
  <si>
    <t>Mesa de exploracion modelo Futuro</t>
  </si>
  <si>
    <t>Multifuncional EPSON L3210</t>
  </si>
  <si>
    <t>Codigos Sonoros, Codigos  Visuales</t>
  </si>
  <si>
    <t>JKW-61-135</t>
  </si>
  <si>
    <t>Can- Am Defender Max Base Hd9, 4 Ptas (En Comodato)</t>
  </si>
  <si>
    <t>3JBUBAP49NK000883</t>
  </si>
  <si>
    <t>Multifuncional Epson L3250</t>
  </si>
  <si>
    <t>Laptop HP 15 num. Serie 5CD201D718</t>
  </si>
  <si>
    <t>Soporte para Smartphone de brazo</t>
  </si>
  <si>
    <t>Microfono de doble solapa</t>
  </si>
  <si>
    <t>buen estado</t>
  </si>
  <si>
    <t xml:space="preserve"> </t>
  </si>
  <si>
    <t>JW61394</t>
  </si>
  <si>
    <t>AFAHR6CA2NP121598</t>
  </si>
  <si>
    <t>TMX09</t>
  </si>
  <si>
    <t>Ford Ranger Pick up 4x2  (comodato)</t>
  </si>
  <si>
    <t>Calentador Solar 18 tubos</t>
  </si>
  <si>
    <t>Tinaco Tricapa 1,100 litros</t>
  </si>
  <si>
    <t>Skypower</t>
  </si>
  <si>
    <t>Rotoplas</t>
  </si>
  <si>
    <t xml:space="preserve">Rebosos </t>
  </si>
  <si>
    <t>Koblenz</t>
  </si>
  <si>
    <t>Computadora de escritorio Marca Lenovo 256GB 8GB</t>
  </si>
  <si>
    <t>Laptop Hewlett Packard 8GB RAM</t>
  </si>
  <si>
    <t xml:space="preserve">Multifuncional Smart Tank </t>
  </si>
  <si>
    <t>Disco Duro de Almacenamiento de 2TB Western Digital</t>
  </si>
  <si>
    <t>Lap top HP 245</t>
  </si>
  <si>
    <t>JVC</t>
  </si>
  <si>
    <t>Television Smart 4K 55 pulgadas</t>
  </si>
  <si>
    <t>Chevrolet Suburban Aut</t>
  </si>
  <si>
    <t>No. de Serie 3GCEC26K3RM107006, Modelo 1994, Placas HZZ-21-32 color Blanco</t>
  </si>
  <si>
    <t>en uso</t>
  </si>
  <si>
    <t>Dispensador de agua</t>
  </si>
  <si>
    <t>Mirage</t>
  </si>
  <si>
    <t>7 sillas para visita  color negro</t>
  </si>
  <si>
    <t>Albar</t>
  </si>
  <si>
    <t>Archivero vertical de 4 gavetas</t>
  </si>
  <si>
    <t>Hermman Luke</t>
  </si>
  <si>
    <t>Escritorio ejecutivo en "L" y credenza de 4 puertas</t>
  </si>
  <si>
    <t>Mesa Redonda para juntas de 1.20mts de diametro</t>
  </si>
  <si>
    <t>C. Jose Guadalupe Sanchez Padilla</t>
  </si>
  <si>
    <t>Bienes Muebles 2024 H.Ayuntamiento de Tenamaxtlán, Jalisco. Administración 2021-2024</t>
  </si>
  <si>
    <t>Ing. Hipolito Muñoz Negrete</t>
  </si>
  <si>
    <t>regular</t>
  </si>
  <si>
    <t>Bienes Muebles 2024  H.Ayuntamiento de Tenamaxtlán, Jalisco. Administración 2021-2024</t>
  </si>
  <si>
    <t>Ing. Mauricio Gumercindo Perez Valdez</t>
  </si>
  <si>
    <t>C. Jose Guadalupe Peña Meza</t>
  </si>
  <si>
    <t xml:space="preserve">Porterias </t>
  </si>
  <si>
    <t>en transparencia</t>
  </si>
  <si>
    <t>C. Alberto Alejandro Fregoso Solorzano</t>
  </si>
  <si>
    <t>Epson L5290, serie X8GP042725</t>
  </si>
  <si>
    <t>Sello con Leyenda IJA</t>
  </si>
  <si>
    <t>En Comodato por Secretaria de Administracion</t>
  </si>
  <si>
    <t>CPU con teclado y Mouse</t>
  </si>
  <si>
    <t>Videocamara Modelo HDR-CX405 con Tripie</t>
  </si>
  <si>
    <t>Lexmark</t>
  </si>
  <si>
    <t>Hacienda Publica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</si>
</sst>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"/>
    <numFmt numFmtId="166" formatCode="_-[$$-80A]* #,##0.00_-;\-[$$-80A]* #,##0.00_-;_-[$$-80A]* &quot;-&quot;??_-;_-@_-"/>
    <numFmt numFmtId="167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FFC000"/>
      <name val="Calibri (Cuerpo)"/>
    </font>
    <font>
      <sz val="16"/>
      <color rgb="FFFF0000"/>
      <name val="Arial"/>
      <family val="2"/>
    </font>
    <font>
      <sz val="12"/>
      <color theme="1"/>
      <name val="Arial"/>
      <family val="2"/>
    </font>
    <font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color rgb="FF00B0F0"/>
      <name val="Arial"/>
      <family val="2"/>
    </font>
    <font>
      <sz val="12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12"/>
      <color rgb="FFC0000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65" fontId="4" fillId="0" borderId="0" xfId="0" applyNumberFormat="1" applyFont="1"/>
    <xf numFmtId="0" fontId="4" fillId="0" borderId="0" xfId="0" applyFont="1"/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4" fillId="0" borderId="0" xfId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166" fontId="4" fillId="0" borderId="0" xfId="1" applyNumberFormat="1" applyFont="1"/>
    <xf numFmtId="166" fontId="4" fillId="0" borderId="0" xfId="0" applyNumberFormat="1" applyFont="1"/>
    <xf numFmtId="3" fontId="0" fillId="0" borderId="0" xfId="0" applyNumberFormat="1"/>
    <xf numFmtId="44" fontId="8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4" fontId="4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0" xfId="0" applyFont="1" applyFill="1" applyAlignment="1">
      <alignment horizontal="center" vertical="center"/>
    </xf>
    <xf numFmtId="0" fontId="7" fillId="0" borderId="0" xfId="0" applyFont="1"/>
    <xf numFmtId="44" fontId="7" fillId="0" borderId="0" xfId="1" applyFont="1"/>
    <xf numFmtId="0" fontId="16" fillId="0" borderId="0" xfId="0" applyFont="1"/>
    <xf numFmtId="4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8" fontId="7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4" fillId="0" borderId="0" xfId="0" applyNumberFormat="1" applyFont="1"/>
    <xf numFmtId="4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6" fontId="7" fillId="0" borderId="0" xfId="0" applyNumberFormat="1" applyFont="1"/>
    <xf numFmtId="0" fontId="4" fillId="3" borderId="0" xfId="0" applyFont="1" applyFill="1"/>
    <xf numFmtId="0" fontId="0" fillId="3" borderId="0" xfId="0" applyFill="1"/>
    <xf numFmtId="6" fontId="4" fillId="0" borderId="0" xfId="0" applyNumberFormat="1" applyFont="1"/>
    <xf numFmtId="0" fontId="4" fillId="0" borderId="0" xfId="1" applyNumberFormat="1" applyFont="1"/>
    <xf numFmtId="167" fontId="4" fillId="0" borderId="0" xfId="0" applyNumberFormat="1" applyFont="1"/>
    <xf numFmtId="0" fontId="20" fillId="0" borderId="0" xfId="0" applyFont="1"/>
    <xf numFmtId="44" fontId="0" fillId="0" borderId="0" xfId="1" applyFont="1"/>
    <xf numFmtId="42" fontId="4" fillId="0" borderId="0" xfId="2" applyFont="1"/>
    <xf numFmtId="0" fontId="4" fillId="0" borderId="0" xfId="0" applyFont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wrapText="1"/>
    </xf>
    <xf numFmtId="44" fontId="4" fillId="0" borderId="0" xfId="1" applyNumberFormat="1" applyFont="1"/>
    <xf numFmtId="44" fontId="13" fillId="0" borderId="0" xfId="1" applyNumberFormat="1" applyFont="1"/>
    <xf numFmtId="44" fontId="13" fillId="0" borderId="0" xfId="0" applyNumberFormat="1" applyFont="1"/>
    <xf numFmtId="44" fontId="13" fillId="0" borderId="0" xfId="0" applyNumberFormat="1" applyFont="1" applyFill="1"/>
    <xf numFmtId="44" fontId="4" fillId="0" borderId="0" xfId="0" applyNumberFormat="1" applyFont="1" applyFill="1"/>
    <xf numFmtId="44" fontId="4" fillId="0" borderId="0" xfId="1" applyNumberFormat="1" applyFont="1" applyFill="1"/>
    <xf numFmtId="44" fontId="20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left" vertical="center" wrapText="1" indent="1"/>
    </xf>
    <xf numFmtId="167" fontId="3" fillId="0" borderId="0" xfId="0" applyNumberFormat="1" applyFont="1" applyAlignment="1">
      <alignment horizontal="center"/>
    </xf>
    <xf numFmtId="167" fontId="0" fillId="0" borderId="0" xfId="0" applyNumberFormat="1"/>
    <xf numFmtId="44" fontId="3" fillId="0" borderId="0" xfId="0" applyNumberFormat="1" applyFont="1" applyAlignment="1">
      <alignment horizontal="center"/>
    </xf>
    <xf numFmtId="44" fontId="4" fillId="0" borderId="0" xfId="0" applyNumberFormat="1" applyFont="1" applyAlignment="1">
      <alignment vertical="center"/>
    </xf>
    <xf numFmtId="44" fontId="0" fillId="0" borderId="0" xfId="0" applyNumberFormat="1"/>
    <xf numFmtId="165" fontId="4" fillId="3" borderId="0" xfId="0" applyNumberFormat="1" applyFont="1" applyFill="1"/>
    <xf numFmtId="44" fontId="4" fillId="3" borderId="0" xfId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44" fontId="4" fillId="0" borderId="0" xfId="1" applyFont="1" applyFill="1"/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M1234"/>
  <sheetViews>
    <sheetView workbookViewId="0">
      <selection activeCell="H9" sqref="H9"/>
    </sheetView>
  </sheetViews>
  <sheetFormatPr baseColWidth="10" defaultRowHeight="15"/>
  <cols>
    <col min="1" max="1" width="6.42578125" bestFit="1" customWidth="1"/>
    <col min="2" max="2" width="42.140625" bestFit="1" customWidth="1"/>
    <col min="3" max="3" width="21.140625" customWidth="1"/>
    <col min="4" max="4" width="85" customWidth="1"/>
    <col min="5" max="5" width="28.28515625" customWidth="1"/>
    <col min="6" max="6" width="25.85546875" customWidth="1"/>
    <col min="7" max="7" width="26" customWidth="1"/>
    <col min="8" max="8" width="21" customWidth="1"/>
    <col min="9" max="9" width="26.42578125" customWidth="1"/>
    <col min="10" max="10" width="26" customWidth="1"/>
    <col min="11" max="11" width="53.140625" bestFit="1" customWidth="1"/>
    <col min="13" max="13" width="20.7109375" bestFit="1" customWidth="1"/>
  </cols>
  <sheetData>
    <row r="1" spans="1:13" ht="25.5">
      <c r="D1" s="1" t="s">
        <v>1972</v>
      </c>
    </row>
    <row r="3" spans="1:13" ht="2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1722</v>
      </c>
      <c r="M3" s="2"/>
    </row>
    <row r="4" spans="1:13" ht="15.75">
      <c r="A4" s="3"/>
      <c r="B4" s="4" t="s">
        <v>608</v>
      </c>
      <c r="C4" s="4" t="s">
        <v>8</v>
      </c>
      <c r="D4" s="4" t="s">
        <v>9</v>
      </c>
      <c r="E4" s="4" t="s">
        <v>10</v>
      </c>
      <c r="F4" s="4" t="s">
        <v>11</v>
      </c>
      <c r="G4" s="5">
        <v>1500</v>
      </c>
      <c r="H4" s="4">
        <v>51501001</v>
      </c>
      <c r="I4" s="41" t="s">
        <v>12</v>
      </c>
      <c r="J4" s="4"/>
    </row>
    <row r="5" spans="1:13" ht="15.75">
      <c r="A5" s="3"/>
      <c r="B5" s="4" t="s">
        <v>608</v>
      </c>
      <c r="C5" s="4" t="s">
        <v>8</v>
      </c>
      <c r="D5" s="4" t="s">
        <v>13</v>
      </c>
      <c r="E5" s="4"/>
      <c r="F5" s="4" t="s">
        <v>14</v>
      </c>
      <c r="G5" s="5">
        <v>200</v>
      </c>
      <c r="H5" s="4">
        <v>51101001</v>
      </c>
      <c r="I5" s="41" t="s">
        <v>12</v>
      </c>
      <c r="J5" s="4"/>
    </row>
    <row r="6" spans="1:13" ht="15.75">
      <c r="A6" s="3"/>
      <c r="B6" s="4" t="s">
        <v>608</v>
      </c>
      <c r="C6" s="4" t="s">
        <v>15</v>
      </c>
      <c r="D6" s="4" t="s">
        <v>16</v>
      </c>
      <c r="E6" s="4"/>
      <c r="F6" s="4" t="s">
        <v>11</v>
      </c>
      <c r="G6" s="5" t="s">
        <v>17</v>
      </c>
      <c r="H6" s="4">
        <v>51101002</v>
      </c>
      <c r="I6" s="41" t="s">
        <v>12</v>
      </c>
      <c r="J6" s="4"/>
    </row>
    <row r="7" spans="1:13" ht="15.75">
      <c r="A7" s="3"/>
      <c r="B7" s="4" t="s">
        <v>608</v>
      </c>
      <c r="C7" s="4" t="s">
        <v>8</v>
      </c>
      <c r="D7" s="4" t="s">
        <v>18</v>
      </c>
      <c r="E7" s="4"/>
      <c r="F7" s="4" t="s">
        <v>19</v>
      </c>
      <c r="G7" s="5">
        <v>500</v>
      </c>
      <c r="H7" s="4">
        <v>51101003</v>
      </c>
      <c r="I7" s="41" t="s">
        <v>12</v>
      </c>
      <c r="J7" s="4"/>
    </row>
    <row r="8" spans="1:13" ht="15.75">
      <c r="A8" s="3"/>
      <c r="B8" s="4" t="s">
        <v>608</v>
      </c>
      <c r="C8" s="4" t="s">
        <v>8</v>
      </c>
      <c r="D8" s="4" t="s">
        <v>20</v>
      </c>
      <c r="E8" s="4"/>
      <c r="F8" s="4" t="s">
        <v>14</v>
      </c>
      <c r="G8" s="5">
        <v>200</v>
      </c>
      <c r="H8" s="4">
        <v>51101004</v>
      </c>
      <c r="I8" s="41" t="s">
        <v>12</v>
      </c>
      <c r="J8" s="4"/>
    </row>
    <row r="9" spans="1:13" ht="15.75">
      <c r="A9" s="3"/>
      <c r="B9" s="4" t="s">
        <v>608</v>
      </c>
      <c r="C9" s="4" t="s">
        <v>8</v>
      </c>
      <c r="D9" s="4" t="s">
        <v>21</v>
      </c>
      <c r="E9" s="4"/>
      <c r="F9" s="4" t="s">
        <v>14</v>
      </c>
      <c r="G9" s="5">
        <v>300</v>
      </c>
      <c r="H9" s="4">
        <v>51201001</v>
      </c>
      <c r="I9" s="41" t="s">
        <v>12</v>
      </c>
      <c r="J9" s="4"/>
    </row>
    <row r="10" spans="1:13" ht="15.75">
      <c r="A10" s="3"/>
      <c r="B10" s="4" t="s">
        <v>608</v>
      </c>
      <c r="C10" s="4" t="s">
        <v>8</v>
      </c>
      <c r="D10" s="4" t="s">
        <v>22</v>
      </c>
      <c r="E10" s="4" t="s">
        <v>23</v>
      </c>
      <c r="F10" s="4" t="s">
        <v>14</v>
      </c>
      <c r="G10" s="5">
        <v>800</v>
      </c>
      <c r="H10" s="4">
        <v>51901001</v>
      </c>
      <c r="I10" s="41" t="s">
        <v>12</v>
      </c>
      <c r="J10" s="4"/>
    </row>
    <row r="11" spans="1:13" ht="15.75">
      <c r="A11" s="3"/>
      <c r="B11" s="4" t="s">
        <v>608</v>
      </c>
      <c r="C11" s="4" t="s">
        <v>8</v>
      </c>
      <c r="D11" s="4" t="s">
        <v>24</v>
      </c>
      <c r="E11" s="4"/>
      <c r="F11" s="4" t="s">
        <v>14</v>
      </c>
      <c r="G11" s="5">
        <v>400</v>
      </c>
      <c r="H11" s="4">
        <v>51101005</v>
      </c>
      <c r="I11" s="41" t="s">
        <v>12</v>
      </c>
      <c r="J11" s="4"/>
    </row>
    <row r="13" spans="1:13" ht="15.75">
      <c r="A13" s="3"/>
      <c r="B13" s="4" t="s">
        <v>608</v>
      </c>
      <c r="C13" s="4" t="s">
        <v>8</v>
      </c>
      <c r="D13" s="4" t="s">
        <v>26</v>
      </c>
      <c r="E13" s="4" t="s">
        <v>27</v>
      </c>
      <c r="F13" s="4" t="s">
        <v>11</v>
      </c>
      <c r="G13" s="5">
        <v>800</v>
      </c>
      <c r="H13" s="4">
        <v>51201002</v>
      </c>
      <c r="I13" s="41" t="s">
        <v>12</v>
      </c>
      <c r="J13" s="4"/>
    </row>
    <row r="14" spans="1:13" ht="15.75">
      <c r="A14" s="3"/>
      <c r="B14" s="4" t="s">
        <v>608</v>
      </c>
      <c r="C14" s="4" t="s">
        <v>8</v>
      </c>
      <c r="D14" s="4" t="s">
        <v>28</v>
      </c>
      <c r="E14" s="4" t="s">
        <v>10</v>
      </c>
      <c r="F14" s="4" t="s">
        <v>11</v>
      </c>
      <c r="G14" s="5">
        <v>4000</v>
      </c>
      <c r="H14" s="4">
        <v>51501002</v>
      </c>
      <c r="I14" s="41" t="s">
        <v>12</v>
      </c>
      <c r="J14" s="4"/>
    </row>
    <row r="15" spans="1:13" ht="15.75">
      <c r="B15" s="4" t="s">
        <v>1942</v>
      </c>
    </row>
    <row r="16" spans="1:13" ht="15.75">
      <c r="A16" s="3"/>
      <c r="B16" s="4" t="s">
        <v>608</v>
      </c>
      <c r="C16" s="4" t="s">
        <v>37</v>
      </c>
      <c r="D16" s="4" t="s">
        <v>1694</v>
      </c>
      <c r="E16" s="4"/>
      <c r="F16" s="4" t="s">
        <v>11</v>
      </c>
      <c r="G16" s="46">
        <v>52014.400000000001</v>
      </c>
      <c r="H16" s="47">
        <v>52901001</v>
      </c>
      <c r="I16" s="18" t="s">
        <v>12</v>
      </c>
      <c r="J16" s="4">
        <v>2021</v>
      </c>
      <c r="M16" s="4"/>
    </row>
    <row r="17" spans="1:13" ht="15.75">
      <c r="A17" s="3"/>
      <c r="B17" s="4"/>
      <c r="G17" s="7"/>
      <c r="H17" s="8"/>
      <c r="I17" s="8"/>
      <c r="M17" s="4"/>
    </row>
    <row r="18" spans="1:13" ht="15.75">
      <c r="A18" s="3"/>
      <c r="B18" s="4"/>
      <c r="I18" s="42"/>
      <c r="M18" s="4"/>
    </row>
    <row r="19" spans="1:13" ht="15.75">
      <c r="B19" s="4"/>
      <c r="C19" s="4"/>
      <c r="D19" s="4"/>
      <c r="E19" s="4"/>
      <c r="F19" s="4"/>
      <c r="G19" s="4"/>
      <c r="I19" s="41"/>
    </row>
    <row r="43" spans="1:1" ht="15.75">
      <c r="A43" s="3"/>
    </row>
    <row r="44" spans="1:1" ht="15.75">
      <c r="A44" s="3"/>
    </row>
    <row r="55" spans="1:13" ht="15.75">
      <c r="A55" s="3"/>
      <c r="M55" s="4"/>
    </row>
    <row r="56" spans="1:13" ht="15.75">
      <c r="A56" s="3"/>
      <c r="M56" s="4"/>
    </row>
    <row r="63" spans="1:13" ht="15.75">
      <c r="A63" s="3"/>
      <c r="K63" s="4"/>
    </row>
    <row r="64" spans="1:13" ht="15.75">
      <c r="A64" s="3"/>
    </row>
    <row r="65" spans="1:13" ht="15.75">
      <c r="A65" s="3"/>
    </row>
    <row r="66" spans="1:13" ht="21">
      <c r="A66" s="3"/>
      <c r="B66" s="13"/>
      <c r="C66" s="10"/>
      <c r="D66" s="14"/>
      <c r="E66" s="10"/>
      <c r="F66" s="10"/>
      <c r="G66" s="10"/>
      <c r="H66" s="10"/>
      <c r="I66" s="10"/>
      <c r="J66" s="10"/>
      <c r="K66" s="10"/>
      <c r="M66" s="9"/>
    </row>
    <row r="67" spans="1:13" ht="15.75">
      <c r="A67" s="3"/>
      <c r="B67" s="4"/>
      <c r="C67" s="4"/>
      <c r="D67" s="4"/>
      <c r="E67" s="4"/>
      <c r="F67" s="4"/>
      <c r="G67" s="4"/>
      <c r="H67" s="15"/>
      <c r="I67" s="15"/>
      <c r="J67" s="4"/>
      <c r="K67" s="4"/>
      <c r="M67" s="4"/>
    </row>
    <row r="68" spans="1:13" ht="15.75">
      <c r="A68" s="3"/>
      <c r="B68" s="4"/>
      <c r="C68" s="4"/>
      <c r="D68" s="4"/>
      <c r="E68" s="4"/>
      <c r="F68" s="4"/>
      <c r="G68" s="4"/>
      <c r="H68" s="15"/>
      <c r="I68" s="15"/>
      <c r="J68" s="4"/>
      <c r="K68" s="4"/>
      <c r="M68" s="4"/>
    </row>
    <row r="69" spans="1:13" ht="15.75">
      <c r="A69" s="3"/>
      <c r="B69" s="4"/>
      <c r="C69" s="4"/>
      <c r="D69" s="4"/>
      <c r="E69" s="4"/>
      <c r="F69" s="4"/>
      <c r="G69" s="4"/>
      <c r="H69" s="15"/>
      <c r="I69" s="15"/>
      <c r="J69" s="4"/>
      <c r="K69" s="4"/>
      <c r="M69" s="4"/>
    </row>
    <row r="70" spans="1:13" ht="15.75">
      <c r="A70" s="3"/>
      <c r="B70" s="4"/>
      <c r="C70" s="4"/>
      <c r="D70" s="4"/>
      <c r="E70" s="4"/>
      <c r="F70" s="4"/>
      <c r="G70" s="4"/>
      <c r="H70" s="15"/>
      <c r="I70" s="15"/>
      <c r="J70" s="4"/>
      <c r="K70" s="4"/>
      <c r="M70" s="4"/>
    </row>
    <row r="71" spans="1:13" ht="15.75">
      <c r="A71" s="3"/>
      <c r="B71" s="4"/>
      <c r="C71" s="4"/>
      <c r="D71" s="4"/>
      <c r="E71" s="4"/>
      <c r="F71" s="4"/>
      <c r="G71" s="4"/>
      <c r="H71" s="15"/>
      <c r="I71" s="15"/>
      <c r="J71" s="4"/>
      <c r="K71" s="4"/>
      <c r="M71" s="4"/>
    </row>
    <row r="72" spans="1:13" ht="15.75">
      <c r="A72" s="3"/>
      <c r="B72" s="4"/>
      <c r="C72" s="4"/>
      <c r="D72" s="4"/>
      <c r="E72" s="4"/>
      <c r="F72" s="4"/>
      <c r="G72" s="4"/>
      <c r="H72" s="15"/>
      <c r="I72" s="15"/>
      <c r="J72" s="4"/>
      <c r="K72" s="4"/>
      <c r="M72" s="4"/>
    </row>
    <row r="73" spans="1:13" ht="15.75">
      <c r="A73" s="3"/>
      <c r="B73" s="4"/>
      <c r="C73" s="4"/>
      <c r="D73" s="4"/>
      <c r="E73" s="4"/>
      <c r="F73" s="4"/>
      <c r="G73" s="4"/>
      <c r="H73" s="15"/>
      <c r="I73" s="15"/>
      <c r="J73" s="4"/>
      <c r="K73" s="4"/>
      <c r="M73" s="4"/>
    </row>
    <row r="74" spans="1:13" ht="15.75">
      <c r="A74" s="3"/>
      <c r="B74" s="4"/>
      <c r="C74" s="4"/>
      <c r="D74" s="4"/>
      <c r="E74" s="4"/>
      <c r="F74" s="4"/>
      <c r="G74" s="4"/>
      <c r="H74" s="15"/>
      <c r="I74" s="15"/>
      <c r="J74" s="4"/>
      <c r="K74" s="4"/>
      <c r="M74" s="4"/>
    </row>
    <row r="75" spans="1:13" ht="15.75">
      <c r="A75" s="3"/>
      <c r="B75" s="4"/>
      <c r="C75" s="4"/>
      <c r="D75" s="4"/>
      <c r="E75" s="4"/>
      <c r="F75" s="4"/>
      <c r="G75" s="4"/>
      <c r="H75" s="15"/>
      <c r="I75" s="15"/>
      <c r="J75" s="4"/>
      <c r="K75" s="4"/>
      <c r="M75" s="4"/>
    </row>
    <row r="76" spans="1:13" ht="15.75">
      <c r="A76" s="3"/>
      <c r="B76" s="4"/>
      <c r="C76" s="4"/>
      <c r="D76" s="4"/>
      <c r="E76" s="4"/>
      <c r="F76" s="4"/>
      <c r="G76" s="4"/>
      <c r="H76" s="15"/>
      <c r="I76" s="15"/>
      <c r="J76" s="4"/>
      <c r="K76" s="4"/>
      <c r="M76" s="4"/>
    </row>
    <row r="77" spans="1:13" ht="15.75">
      <c r="A77" s="3"/>
      <c r="B77" s="4"/>
      <c r="C77" s="4"/>
      <c r="D77" s="4"/>
      <c r="E77" s="4"/>
      <c r="F77" s="4"/>
      <c r="G77" s="4"/>
      <c r="H77" s="15"/>
      <c r="I77" s="15"/>
      <c r="J77" s="4"/>
      <c r="K77" s="4"/>
      <c r="M77" s="4"/>
    </row>
    <row r="78" spans="1:13" ht="15.75">
      <c r="A78" s="3"/>
      <c r="B78" s="4"/>
      <c r="C78" s="4"/>
      <c r="D78" s="4"/>
      <c r="E78" s="4"/>
      <c r="F78" s="4"/>
      <c r="G78" s="4"/>
      <c r="H78" s="15"/>
      <c r="I78" s="15"/>
      <c r="J78" s="4"/>
      <c r="K78" s="4"/>
      <c r="M78" s="4"/>
    </row>
    <row r="79" spans="1:13" ht="15.75">
      <c r="A79" s="3"/>
      <c r="B79" s="4"/>
      <c r="C79" s="4"/>
      <c r="D79" s="4"/>
      <c r="E79" s="4"/>
      <c r="F79" s="4"/>
      <c r="G79" s="4"/>
      <c r="H79" s="15"/>
      <c r="I79" s="15"/>
      <c r="J79" s="4"/>
      <c r="K79" s="4"/>
      <c r="M79" s="4"/>
    </row>
    <row r="80" spans="1:13" ht="15.75">
      <c r="A80" s="3"/>
      <c r="B80" s="4"/>
      <c r="C80" s="4"/>
      <c r="D80" s="4"/>
      <c r="E80" s="4"/>
      <c r="F80" s="4"/>
      <c r="G80" s="4"/>
      <c r="H80" s="15"/>
      <c r="I80" s="15"/>
      <c r="J80" s="4"/>
      <c r="K80" s="4"/>
      <c r="M80" s="4"/>
    </row>
    <row r="81" spans="1:13" ht="15.75">
      <c r="A81" s="3"/>
      <c r="B81" s="4"/>
      <c r="C81" s="4"/>
      <c r="D81" s="4"/>
      <c r="E81" s="4"/>
      <c r="F81" s="4"/>
      <c r="G81" s="4"/>
      <c r="H81" s="15"/>
      <c r="I81" s="15"/>
      <c r="J81" s="4"/>
      <c r="K81" s="4"/>
      <c r="M81" s="4"/>
    </row>
    <row r="82" spans="1:13" ht="15.75">
      <c r="A82" s="3"/>
      <c r="B82" s="4"/>
      <c r="C82" s="4"/>
      <c r="D82" s="4"/>
      <c r="E82" s="4"/>
      <c r="F82" s="4"/>
      <c r="G82" s="4"/>
      <c r="H82" s="15"/>
      <c r="I82" s="15"/>
      <c r="J82" s="4"/>
      <c r="K82" s="4"/>
      <c r="M82" s="4"/>
    </row>
    <row r="83" spans="1:13" ht="15.75">
      <c r="A83" s="3"/>
      <c r="B83" s="4"/>
      <c r="C83" s="4"/>
      <c r="D83" s="4"/>
      <c r="E83" s="4"/>
      <c r="F83" s="4"/>
      <c r="G83" s="4"/>
      <c r="H83" s="15"/>
      <c r="I83" s="15"/>
      <c r="J83" s="4"/>
      <c r="K83" s="4"/>
      <c r="M83" s="4"/>
    </row>
    <row r="84" spans="1:13" ht="15.75">
      <c r="A84" s="3"/>
      <c r="B84" s="4"/>
      <c r="C84" s="4"/>
      <c r="D84" s="4"/>
      <c r="E84" s="4"/>
      <c r="F84" s="4"/>
      <c r="G84" s="4"/>
      <c r="H84" s="15"/>
      <c r="I84" s="15"/>
      <c r="J84" s="4"/>
      <c r="K84" s="4"/>
      <c r="M84" s="4"/>
    </row>
    <row r="85" spans="1:13" ht="15.75">
      <c r="A85" s="3"/>
      <c r="B85" s="4"/>
      <c r="C85" s="4"/>
      <c r="D85" s="4"/>
      <c r="E85" s="4"/>
      <c r="F85" s="4"/>
      <c r="G85" s="4"/>
      <c r="H85" s="15"/>
      <c r="I85" s="15"/>
      <c r="J85" s="4"/>
      <c r="K85" s="4"/>
      <c r="M85" s="4"/>
    </row>
    <row r="86" spans="1:13" ht="15.75">
      <c r="A86" s="3"/>
      <c r="B86" s="4"/>
      <c r="C86" s="4"/>
      <c r="D86" s="4"/>
      <c r="E86" s="4"/>
      <c r="F86" s="4"/>
      <c r="G86" s="4"/>
      <c r="H86" s="15"/>
      <c r="I86" s="15"/>
      <c r="J86" s="4"/>
      <c r="K86" s="4"/>
      <c r="M86" s="4"/>
    </row>
    <row r="87" spans="1:13" ht="15.75">
      <c r="A87" s="3"/>
      <c r="B87" s="4"/>
      <c r="C87" s="4"/>
      <c r="D87" s="4"/>
      <c r="E87" s="4"/>
      <c r="F87" s="4"/>
      <c r="G87" s="4"/>
      <c r="H87" s="11"/>
      <c r="I87" s="11"/>
      <c r="J87" s="4"/>
      <c r="K87" s="4"/>
      <c r="M87" s="4"/>
    </row>
    <row r="88" spans="1:13" ht="15.75">
      <c r="A88" s="3"/>
      <c r="B88" s="4"/>
      <c r="C88" s="4"/>
      <c r="D88" s="4"/>
      <c r="E88" s="4"/>
      <c r="F88" s="4"/>
      <c r="G88" s="4"/>
      <c r="H88" s="11"/>
      <c r="I88" s="11"/>
      <c r="J88" s="4"/>
      <c r="K88" s="4"/>
      <c r="M88" s="4"/>
    </row>
    <row r="89" spans="1:13" ht="15.75">
      <c r="A89" s="3"/>
      <c r="B89" s="4"/>
      <c r="C89" s="4"/>
      <c r="D89" s="4"/>
      <c r="E89" s="4"/>
      <c r="F89" s="4"/>
      <c r="G89" s="4"/>
      <c r="H89" s="11"/>
      <c r="I89" s="11"/>
      <c r="J89" s="4"/>
      <c r="K89" s="4"/>
      <c r="M89" s="4"/>
    </row>
    <row r="90" spans="1:13" ht="15.75">
      <c r="A90" s="3"/>
      <c r="B90" s="4"/>
      <c r="C90" s="4"/>
      <c r="D90" s="4"/>
      <c r="E90" s="4"/>
      <c r="F90" s="4"/>
      <c r="G90" s="4"/>
      <c r="H90" s="11"/>
      <c r="I90" s="11"/>
      <c r="J90" s="4"/>
      <c r="K90" s="4"/>
      <c r="M90" s="4"/>
    </row>
    <row r="91" spans="1:13" ht="15.75">
      <c r="A91" s="3"/>
      <c r="B91" s="4"/>
      <c r="C91" s="4"/>
      <c r="D91" s="4"/>
      <c r="E91" s="4"/>
      <c r="F91" s="4"/>
      <c r="G91" s="4"/>
      <c r="H91" s="11"/>
      <c r="I91" s="11"/>
      <c r="J91" s="4"/>
      <c r="K91" s="4"/>
      <c r="M91" s="4"/>
    </row>
    <row r="92" spans="1:13" ht="15.75">
      <c r="A92" s="3"/>
      <c r="B92" s="4"/>
      <c r="C92" s="4"/>
      <c r="D92" s="4"/>
      <c r="E92" s="4"/>
      <c r="F92" s="4"/>
      <c r="G92" s="4"/>
      <c r="H92" s="11"/>
      <c r="I92" s="11"/>
      <c r="J92" s="4"/>
      <c r="K92" s="4"/>
      <c r="M92" s="4"/>
    </row>
    <row r="93" spans="1:13" ht="15.75">
      <c r="A93" s="3"/>
      <c r="B93" s="4"/>
      <c r="C93" s="4"/>
      <c r="D93" s="4"/>
      <c r="E93" s="4"/>
      <c r="F93" s="4"/>
      <c r="G93" s="4"/>
      <c r="H93" s="11"/>
      <c r="I93" s="11"/>
      <c r="J93" s="4"/>
      <c r="K93" s="4"/>
      <c r="M93" s="4"/>
    </row>
    <row r="94" spans="1:13" ht="15.75">
      <c r="A94" s="3"/>
      <c r="B94" s="4"/>
      <c r="C94" s="4"/>
      <c r="D94" s="4"/>
      <c r="E94" s="4"/>
      <c r="F94" s="4"/>
      <c r="G94" s="4"/>
      <c r="H94" s="11"/>
      <c r="I94" s="11"/>
      <c r="J94" s="4"/>
      <c r="K94" s="4"/>
      <c r="M94" s="4"/>
    </row>
    <row r="95" spans="1:13" ht="15.75">
      <c r="A95" s="3"/>
      <c r="B95" s="4"/>
      <c r="C95" s="4"/>
      <c r="D95" s="4"/>
      <c r="E95" s="4"/>
      <c r="F95" s="4"/>
      <c r="G95" s="4"/>
      <c r="H95" s="11"/>
      <c r="I95" s="11"/>
      <c r="J95" s="4"/>
      <c r="K95" s="4"/>
      <c r="M95" s="4"/>
    </row>
    <row r="96" spans="1:13" ht="15.75">
      <c r="A96" s="3"/>
      <c r="B96" s="4"/>
      <c r="C96" s="4"/>
      <c r="D96" s="4"/>
      <c r="E96" s="4"/>
      <c r="F96" s="4"/>
      <c r="G96" s="4"/>
      <c r="H96" s="11"/>
      <c r="I96" s="11"/>
      <c r="J96" s="4"/>
      <c r="K96" s="4"/>
      <c r="M96" s="4"/>
    </row>
    <row r="97" spans="1:13" ht="15.75">
      <c r="A97" s="3"/>
      <c r="B97" s="4"/>
      <c r="C97" s="4"/>
      <c r="D97" s="4"/>
      <c r="E97" s="4"/>
      <c r="F97" s="4"/>
      <c r="G97" s="4"/>
      <c r="H97" s="11"/>
      <c r="I97" s="11"/>
      <c r="J97" s="4"/>
      <c r="K97" s="4"/>
      <c r="M97" s="4"/>
    </row>
    <row r="98" spans="1:13" ht="15.75">
      <c r="A98" s="3"/>
      <c r="B98" s="4"/>
      <c r="C98" s="4"/>
      <c r="D98" s="4"/>
      <c r="E98" s="4"/>
      <c r="F98" s="4"/>
      <c r="G98" s="4"/>
      <c r="H98" s="11"/>
      <c r="I98" s="11"/>
      <c r="J98" s="4"/>
      <c r="K98" s="4"/>
      <c r="M98" s="4"/>
    </row>
    <row r="99" spans="1:13" ht="15.75">
      <c r="A99" s="3"/>
      <c r="B99" s="4"/>
      <c r="C99" s="4"/>
      <c r="D99" s="4"/>
      <c r="E99" s="4"/>
      <c r="F99" s="4"/>
      <c r="G99" s="4"/>
      <c r="H99" s="11"/>
      <c r="I99" s="11"/>
      <c r="J99" s="4"/>
      <c r="K99" s="4"/>
      <c r="M99" s="4"/>
    </row>
    <row r="100" spans="1:13" ht="15.75">
      <c r="A100" s="3"/>
      <c r="B100" s="4"/>
      <c r="C100" s="4"/>
      <c r="D100" s="4"/>
      <c r="E100" s="4"/>
      <c r="F100" s="4"/>
      <c r="G100" s="4"/>
      <c r="H100" s="11"/>
      <c r="I100" s="11"/>
      <c r="J100" s="4"/>
      <c r="K100" s="4"/>
      <c r="M100" s="4"/>
    </row>
    <row r="101" spans="1:13" ht="15.75">
      <c r="A101" s="3"/>
      <c r="B101" s="4"/>
      <c r="C101" s="4"/>
      <c r="D101" s="4"/>
      <c r="E101" s="4"/>
      <c r="F101" s="4"/>
      <c r="G101" s="4"/>
      <c r="H101" s="11"/>
      <c r="I101" s="11"/>
      <c r="J101" s="4"/>
      <c r="K101" s="4"/>
      <c r="M101" s="4"/>
    </row>
    <row r="102" spans="1:13" ht="15.75">
      <c r="A102" s="3"/>
      <c r="B102" s="4"/>
      <c r="C102" s="4"/>
      <c r="D102" s="4"/>
      <c r="E102" s="4"/>
      <c r="F102" s="4"/>
      <c r="G102" s="4"/>
      <c r="H102" s="11"/>
      <c r="I102" s="11"/>
      <c r="J102" s="4"/>
      <c r="K102" s="4"/>
      <c r="M102" s="4"/>
    </row>
    <row r="103" spans="1:13" ht="15.75">
      <c r="A103" s="3"/>
      <c r="B103" s="4"/>
      <c r="C103" s="4"/>
      <c r="D103" s="4"/>
      <c r="E103" s="4"/>
      <c r="F103" s="4"/>
      <c r="G103" s="4"/>
      <c r="H103" s="11"/>
      <c r="I103" s="11"/>
      <c r="J103" s="4"/>
      <c r="K103" s="4"/>
      <c r="M103" s="4"/>
    </row>
    <row r="104" spans="1:13" ht="15.75">
      <c r="A104" s="3"/>
      <c r="B104" s="4"/>
      <c r="C104" s="4"/>
      <c r="D104" s="4"/>
      <c r="E104" s="4"/>
      <c r="F104" s="4"/>
      <c r="G104" s="4"/>
      <c r="H104" s="11"/>
      <c r="I104" s="11"/>
      <c r="J104" s="4"/>
      <c r="K104" s="4"/>
      <c r="M104" s="4"/>
    </row>
    <row r="105" spans="1:13" ht="15.75">
      <c r="A105" s="3"/>
      <c r="B105" s="4"/>
      <c r="C105" s="4"/>
      <c r="D105" s="4"/>
      <c r="E105" s="4"/>
      <c r="F105" s="4"/>
      <c r="G105" s="4"/>
      <c r="H105" s="11"/>
      <c r="I105" s="11"/>
      <c r="J105" s="4"/>
      <c r="K105" s="4"/>
      <c r="M105" s="4"/>
    </row>
    <row r="106" spans="1:13" ht="15.75">
      <c r="A106" s="3"/>
      <c r="B106" s="4"/>
      <c r="C106" s="4"/>
      <c r="D106" s="4"/>
      <c r="E106" s="4"/>
      <c r="F106" s="4"/>
      <c r="G106" s="4"/>
      <c r="H106" s="11"/>
      <c r="I106" s="4"/>
      <c r="J106" s="4"/>
      <c r="K106" s="4"/>
      <c r="M106" s="4"/>
    </row>
    <row r="107" spans="1:13" ht="15.75">
      <c r="A107" s="3"/>
      <c r="B107" s="4"/>
      <c r="C107" s="4"/>
      <c r="D107" s="4"/>
      <c r="E107" s="4"/>
      <c r="F107" s="4"/>
      <c r="G107" s="4"/>
      <c r="H107" s="11"/>
      <c r="I107" s="4"/>
      <c r="J107" s="4"/>
      <c r="K107" s="4"/>
      <c r="M107" s="4"/>
    </row>
    <row r="108" spans="1:13" ht="15.75">
      <c r="A108" s="3"/>
      <c r="B108" s="4"/>
      <c r="C108" s="4"/>
      <c r="D108" s="4"/>
      <c r="E108" s="4"/>
      <c r="F108" s="4"/>
      <c r="G108" s="4"/>
      <c r="H108" s="11"/>
      <c r="I108" s="4"/>
      <c r="J108" s="4"/>
      <c r="K108" s="4"/>
      <c r="M108" s="4"/>
    </row>
    <row r="109" spans="1:13" ht="15.75">
      <c r="A109" s="3"/>
      <c r="L109" s="4"/>
    </row>
    <row r="110" spans="1:13" ht="15.75">
      <c r="A110" s="3"/>
      <c r="L110" s="4"/>
    </row>
    <row r="111" spans="1:13" ht="15.75">
      <c r="A111" s="3"/>
      <c r="L111" s="4"/>
    </row>
    <row r="297" spans="1:13" ht="15.75">
      <c r="A297" s="3"/>
      <c r="L297" s="4"/>
      <c r="M297" s="4"/>
    </row>
    <row r="298" spans="1:13" ht="15.75">
      <c r="A298" s="3"/>
      <c r="L298" s="4"/>
      <c r="M298" s="4"/>
    </row>
    <row r="329" spans="1:12" ht="15.75">
      <c r="A329" s="3"/>
      <c r="L329" s="4"/>
    </row>
    <row r="330" spans="1:12" ht="15.75">
      <c r="A330" s="3"/>
      <c r="L330" s="4"/>
    </row>
    <row r="348" spans="1:12" ht="15.75">
      <c r="A348" s="3"/>
      <c r="L348" s="4"/>
    </row>
    <row r="349" spans="1:12" ht="15.75">
      <c r="A349" s="3"/>
      <c r="L349" s="4"/>
    </row>
    <row r="420" spans="1:1" ht="15.75">
      <c r="A420" s="3"/>
    </row>
    <row r="421" spans="1:1" ht="15.75">
      <c r="A421" s="3"/>
    </row>
    <row r="468" spans="1:1" ht="15.75">
      <c r="A468" s="3"/>
    </row>
    <row r="469" spans="1:1" ht="15.75">
      <c r="A469" s="3"/>
    </row>
    <row r="470" spans="1:1" ht="15.75">
      <c r="A470" s="3"/>
    </row>
    <row r="543" spans="1:13" ht="15.75">
      <c r="A543" s="3"/>
      <c r="B543" s="4"/>
      <c r="C543" s="4"/>
      <c r="D543" s="4"/>
      <c r="E543" s="4"/>
      <c r="F543" s="11"/>
      <c r="G543" s="4"/>
      <c r="I543" s="4"/>
      <c r="M543" s="4"/>
    </row>
    <row r="544" spans="1:13" ht="15.75">
      <c r="A544" s="3"/>
    </row>
    <row r="549" spans="1:8" ht="15.75">
      <c r="A549" s="3"/>
      <c r="H549" s="4"/>
    </row>
    <row r="550" spans="1:8" ht="15.75">
      <c r="A550" s="3"/>
    </row>
    <row r="592" spans="1:13" ht="15.75">
      <c r="A592" s="3"/>
      <c r="M592" s="4"/>
    </row>
    <row r="593" spans="1:13" ht="15.75">
      <c r="A593" s="3"/>
      <c r="M593" s="4"/>
    </row>
    <row r="611" spans="1:13" ht="15.75">
      <c r="A611" s="3"/>
      <c r="M611" s="4"/>
    </row>
    <row r="612" spans="1:13" ht="15.75">
      <c r="A612" s="3"/>
    </row>
    <row r="635" spans="1:1" ht="15.75">
      <c r="A635" s="3"/>
    </row>
    <row r="636" spans="1:1" ht="15.75">
      <c r="A636" s="3"/>
    </row>
    <row r="664" spans="1:1" ht="15.75">
      <c r="A664" s="3"/>
    </row>
    <row r="665" spans="1:1" ht="15.75">
      <c r="A665" s="3"/>
    </row>
    <row r="718" spans="1:1" ht="15.75">
      <c r="A718" s="3"/>
    </row>
    <row r="719" spans="1:1" ht="15.75">
      <c r="A719" s="3"/>
    </row>
    <row r="768" spans="1:1" ht="15.75">
      <c r="A768" s="3"/>
    </row>
    <row r="769" spans="1:1" ht="15.75">
      <c r="A769" s="3"/>
    </row>
    <row r="786" spans="1:9" ht="15.75">
      <c r="A786" s="3"/>
      <c r="B786" s="4"/>
      <c r="C786" s="4"/>
      <c r="D786" s="4"/>
      <c r="E786" s="4"/>
      <c r="F786" s="4"/>
      <c r="G786" s="4"/>
      <c r="H786" s="4"/>
      <c r="I786" s="4"/>
    </row>
    <row r="787" spans="1:9" ht="15.75">
      <c r="A787" s="3"/>
      <c r="B787" s="4"/>
      <c r="C787" s="4"/>
      <c r="D787" s="4"/>
      <c r="E787" s="4"/>
      <c r="F787" s="4"/>
      <c r="G787" s="4"/>
      <c r="H787" s="4"/>
      <c r="I787" s="4"/>
    </row>
    <row r="797" spans="1:9" ht="15.75">
      <c r="A797" s="3"/>
      <c r="B797" s="4"/>
      <c r="C797" s="4"/>
      <c r="D797" s="4"/>
      <c r="E797" s="4"/>
      <c r="F797" s="4"/>
      <c r="G797" s="4"/>
      <c r="H797" s="4"/>
      <c r="I797" s="4"/>
    </row>
    <row r="798" spans="1:9" ht="15.75">
      <c r="A798" s="3"/>
      <c r="B798" s="4"/>
      <c r="C798" s="4"/>
      <c r="D798" s="4"/>
      <c r="E798" s="4"/>
      <c r="F798" s="4"/>
      <c r="G798" s="4"/>
      <c r="H798" s="4"/>
      <c r="I798" s="4"/>
    </row>
    <row r="869" spans="1:8" ht="15.75">
      <c r="A869" s="3"/>
      <c r="B869" s="4"/>
      <c r="H869" s="11"/>
    </row>
    <row r="870" spans="1:8" ht="15.75">
      <c r="A870" s="3"/>
    </row>
    <row r="886" spans="1:13" ht="15.75">
      <c r="A886" s="3"/>
      <c r="M886" s="4"/>
    </row>
    <row r="887" spans="1:13" ht="15.75">
      <c r="A887" s="3"/>
      <c r="M887" s="4"/>
    </row>
    <row r="992" spans="1:13" ht="15.75">
      <c r="A992" s="3"/>
      <c r="M992" s="4"/>
    </row>
    <row r="993" spans="1:13" ht="15.75">
      <c r="A993" s="3"/>
      <c r="M993" s="4"/>
    </row>
    <row r="1007" spans="1:13" ht="15.75">
      <c r="A1007" s="3"/>
      <c r="B1007" s="4"/>
      <c r="C1007" s="4"/>
      <c r="D1007" s="4"/>
      <c r="E1007" s="4"/>
      <c r="F1007" s="4"/>
      <c r="G1007" s="4"/>
      <c r="H1007" s="4"/>
      <c r="I1007" s="4"/>
    </row>
    <row r="1008" spans="1:13" ht="15.75">
      <c r="A1008" s="3"/>
      <c r="B1008" s="4"/>
      <c r="C1008" s="4"/>
      <c r="D1008" s="4"/>
      <c r="E1008" s="4"/>
      <c r="F1008" s="4"/>
      <c r="G1008" s="4"/>
      <c r="H1008" s="4"/>
      <c r="I1008" s="4"/>
    </row>
    <row r="1009" spans="1:9" ht="15.75">
      <c r="I1009" s="4"/>
    </row>
    <row r="1010" spans="1:9" ht="15.75">
      <c r="I1010" s="4"/>
    </row>
    <row r="1011" spans="1:9" ht="15.75">
      <c r="I1011" s="4"/>
    </row>
    <row r="1012" spans="1:9" ht="15.75">
      <c r="A1012" s="3"/>
      <c r="B1012" s="4"/>
      <c r="C1012" s="4"/>
      <c r="D1012" s="4"/>
      <c r="E1012" s="4"/>
      <c r="F1012" s="4"/>
      <c r="G1012" s="4"/>
      <c r="H1012" s="4"/>
      <c r="I1012" s="4"/>
    </row>
    <row r="1013" spans="1:9" ht="15.75">
      <c r="A1013" s="3"/>
      <c r="B1013" s="4"/>
      <c r="C1013" s="4"/>
      <c r="D1013" s="4"/>
      <c r="E1013" s="4"/>
      <c r="F1013" s="4"/>
      <c r="G1013" s="4"/>
      <c r="H1013" s="4"/>
      <c r="I1013" s="4"/>
    </row>
    <row r="1024" spans="1:9" ht="15.75">
      <c r="A1024" s="3"/>
      <c r="B1024" s="4"/>
      <c r="C1024" s="4"/>
      <c r="D1024" s="4"/>
      <c r="E1024" s="4"/>
      <c r="F1024" s="4"/>
      <c r="G1024" s="4"/>
      <c r="H1024" s="4"/>
      <c r="I1024" s="4"/>
    </row>
    <row r="1025" spans="1:9" ht="15.75">
      <c r="A1025" s="3"/>
      <c r="B1025" s="4"/>
      <c r="C1025" s="4"/>
      <c r="D1025" s="4"/>
      <c r="E1025" s="4"/>
      <c r="F1025" s="4"/>
      <c r="G1025" s="4"/>
      <c r="H1025" s="4"/>
      <c r="I1025" s="4"/>
    </row>
    <row r="1045" spans="1:9" ht="15.75">
      <c r="A1045" s="3"/>
      <c r="B1045" s="4"/>
      <c r="C1045" s="4"/>
      <c r="D1045" s="4"/>
      <c r="E1045" s="4"/>
      <c r="F1045" s="4"/>
      <c r="G1045" s="4"/>
      <c r="H1045" s="4"/>
      <c r="I1045" s="4"/>
    </row>
    <row r="1046" spans="1:9" ht="15.75">
      <c r="A1046" s="3"/>
      <c r="B1046" s="4"/>
      <c r="C1046" s="4"/>
      <c r="D1046" s="4"/>
      <c r="E1046" s="4"/>
      <c r="F1046" s="4"/>
      <c r="G1046" s="4"/>
      <c r="H1046" s="4"/>
      <c r="I1046" s="4"/>
    </row>
    <row r="1069" spans="1:9" ht="15.75">
      <c r="A1069" s="3"/>
      <c r="B1069" s="4"/>
      <c r="C1069" s="4"/>
      <c r="D1069" s="4"/>
      <c r="E1069" s="4"/>
      <c r="F1069" s="4"/>
      <c r="G1069" s="4"/>
      <c r="H1069" s="4"/>
      <c r="I1069" s="4"/>
    </row>
    <row r="1070" spans="1:9" ht="15.75">
      <c r="A1070" s="3"/>
      <c r="B1070" s="4"/>
      <c r="C1070" s="4"/>
      <c r="D1070" s="4"/>
      <c r="E1070" s="4"/>
      <c r="F1070" s="4"/>
      <c r="G1070" s="4"/>
      <c r="H1070" s="4"/>
      <c r="I1070" s="4"/>
    </row>
    <row r="1071" spans="1:9" ht="15.75">
      <c r="I1071" s="4"/>
    </row>
    <row r="1072" spans="1:9" ht="15.75">
      <c r="I1072" s="4"/>
    </row>
    <row r="1073" spans="1:9" ht="15.75">
      <c r="I1073" s="4"/>
    </row>
    <row r="1074" spans="1:9" ht="15.75">
      <c r="I1074" s="4"/>
    </row>
    <row r="1075" spans="1:9" ht="15.75">
      <c r="I1075" s="4"/>
    </row>
    <row r="1076" spans="1:9" ht="15.75">
      <c r="I1076" s="4"/>
    </row>
    <row r="1077" spans="1:9" ht="15.75">
      <c r="I1077" s="4"/>
    </row>
    <row r="1078" spans="1:9" ht="15.75">
      <c r="I1078" s="4"/>
    </row>
    <row r="1079" spans="1:9" ht="15.75">
      <c r="A1079" s="3"/>
      <c r="B1079" s="4"/>
      <c r="C1079" s="4"/>
      <c r="D1079" s="4"/>
      <c r="E1079" s="4"/>
      <c r="F1079" s="4"/>
      <c r="G1079" s="4"/>
      <c r="H1079" s="4"/>
      <c r="I1079" s="4"/>
    </row>
    <row r="1080" spans="1:9" ht="15.75">
      <c r="A1080" s="3"/>
      <c r="B1080" s="4"/>
      <c r="C1080" s="4"/>
      <c r="D1080" s="4"/>
      <c r="E1080" s="4"/>
      <c r="F1080" s="4"/>
      <c r="G1080" s="4"/>
      <c r="H1080" s="4"/>
      <c r="I1080" s="4"/>
    </row>
    <row r="1106" spans="1:1" ht="15.75">
      <c r="A1106" s="3"/>
    </row>
    <row r="1107" spans="1:1" ht="15.75">
      <c r="A1107" s="3"/>
    </row>
    <row r="1108" spans="1:1" ht="15.75">
      <c r="A1108" s="3"/>
    </row>
    <row r="1112" spans="1:1" ht="15.75">
      <c r="A1112" s="3"/>
    </row>
    <row r="1129" spans="1:1" ht="15.75">
      <c r="A1129" s="3"/>
    </row>
    <row r="1130" spans="1:1" ht="15.75">
      <c r="A1130" s="3"/>
    </row>
    <row r="1139" spans="1:1" ht="15.75">
      <c r="A1139" s="3"/>
    </row>
    <row r="1140" spans="1:1" ht="15.75">
      <c r="A1140" s="3"/>
    </row>
    <row r="1160" spans="1:1" ht="15.75">
      <c r="A1160" s="3"/>
    </row>
    <row r="1161" spans="1:1" ht="15.75">
      <c r="A1161" s="3"/>
    </row>
    <row r="1198" spans="1:7" ht="15.75">
      <c r="A1198" s="3"/>
      <c r="C1198" s="4"/>
      <c r="D1198" s="4"/>
      <c r="F1198" s="4"/>
      <c r="G1198" s="23"/>
    </row>
    <row r="1199" spans="1:7" ht="15.75">
      <c r="A1199" s="3"/>
    </row>
    <row r="1233" spans="1:1" ht="15.75">
      <c r="A1233" s="3"/>
    </row>
    <row r="1234" spans="1:1" ht="15.75">
      <c r="A1234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8"/>
  <sheetViews>
    <sheetView workbookViewId="0">
      <selection activeCell="G24" sqref="G24"/>
    </sheetView>
  </sheetViews>
  <sheetFormatPr baseColWidth="10" defaultRowHeight="15.75"/>
  <cols>
    <col min="2" max="2" width="41.7109375" bestFit="1" customWidth="1"/>
    <col min="3" max="3" width="17.28515625" bestFit="1" customWidth="1"/>
    <col min="4" max="4" width="70.7109375" bestFit="1" customWidth="1"/>
    <col min="5" max="5" width="14.140625" bestFit="1" customWidth="1"/>
    <col min="6" max="6" width="14.140625" style="28" bestFit="1" customWidth="1"/>
    <col min="7" max="7" width="30.28515625" bestFit="1" customWidth="1"/>
    <col min="8" max="8" width="11.5703125" bestFit="1" customWidth="1"/>
    <col min="9" max="9" width="19.5703125" bestFit="1" customWidth="1"/>
    <col min="10" max="10" width="21.85546875" bestFit="1" customWidth="1"/>
  </cols>
  <sheetData>
    <row r="1" spans="1:10" ht="20.25">
      <c r="A1" s="9"/>
      <c r="B1" s="9" t="s">
        <v>0</v>
      </c>
      <c r="C1" s="9" t="s">
        <v>1</v>
      </c>
      <c r="D1" s="9" t="s">
        <v>2</v>
      </c>
      <c r="E1" s="9" t="s">
        <v>4</v>
      </c>
      <c r="F1" s="72" t="s">
        <v>1563</v>
      </c>
      <c r="G1" s="9" t="s">
        <v>606</v>
      </c>
      <c r="H1" s="9" t="s">
        <v>6</v>
      </c>
      <c r="I1" s="9" t="s">
        <v>607</v>
      </c>
      <c r="J1" s="9" t="s">
        <v>7</v>
      </c>
    </row>
    <row r="2" spans="1:10">
      <c r="A2" s="3"/>
    </row>
    <row r="3" spans="1:10">
      <c r="A3" s="3"/>
      <c r="B3" s="4" t="s">
        <v>1803</v>
      </c>
      <c r="C3" s="4" t="s">
        <v>418</v>
      </c>
      <c r="D3" s="4" t="s">
        <v>705</v>
      </c>
      <c r="E3" s="4" t="s">
        <v>160</v>
      </c>
      <c r="F3" s="66">
        <v>300</v>
      </c>
      <c r="H3" s="4">
        <v>52009001</v>
      </c>
      <c r="I3" s="4" t="s">
        <v>706</v>
      </c>
      <c r="J3" s="4" t="s">
        <v>611</v>
      </c>
    </row>
    <row r="4" spans="1:10">
      <c r="A4" s="3"/>
      <c r="B4" s="4" t="s">
        <v>1803</v>
      </c>
      <c r="C4" s="4" t="s">
        <v>668</v>
      </c>
      <c r="D4" s="4" t="s">
        <v>707</v>
      </c>
      <c r="E4" s="4" t="s">
        <v>160</v>
      </c>
      <c r="F4" s="66">
        <v>400</v>
      </c>
      <c r="H4" s="4">
        <v>52009002</v>
      </c>
      <c r="I4" s="4" t="s">
        <v>706</v>
      </c>
      <c r="J4" s="4" t="s">
        <v>611</v>
      </c>
    </row>
    <row r="5" spans="1:10">
      <c r="A5" s="3"/>
      <c r="B5" s="4" t="s">
        <v>1803</v>
      </c>
      <c r="C5" s="4" t="s">
        <v>325</v>
      </c>
      <c r="D5" s="4" t="s">
        <v>708</v>
      </c>
      <c r="E5" s="4" t="s">
        <v>160</v>
      </c>
      <c r="F5" s="66">
        <v>400</v>
      </c>
      <c r="H5" s="4">
        <v>52009003</v>
      </c>
      <c r="I5" s="4" t="s">
        <v>706</v>
      </c>
      <c r="J5" s="4" t="s">
        <v>611</v>
      </c>
    </row>
    <row r="6" spans="1:10">
      <c r="A6" s="3"/>
      <c r="B6" s="4" t="s">
        <v>1803</v>
      </c>
      <c r="C6" s="4" t="s">
        <v>668</v>
      </c>
      <c r="D6" s="4" t="s">
        <v>709</v>
      </c>
      <c r="E6" s="4" t="s">
        <v>160</v>
      </c>
      <c r="F6" s="66">
        <v>600</v>
      </c>
      <c r="H6" s="4">
        <v>52009004</v>
      </c>
      <c r="I6" s="4" t="s">
        <v>706</v>
      </c>
      <c r="J6" s="4" t="s">
        <v>611</v>
      </c>
    </row>
    <row r="7" spans="1:10">
      <c r="A7" s="3"/>
      <c r="B7" s="4" t="s">
        <v>1803</v>
      </c>
      <c r="C7" s="4" t="s">
        <v>418</v>
      </c>
      <c r="D7" s="4" t="s">
        <v>710</v>
      </c>
      <c r="E7" s="4" t="s">
        <v>160</v>
      </c>
      <c r="F7" s="66">
        <v>200</v>
      </c>
      <c r="H7" s="4">
        <v>52009005</v>
      </c>
      <c r="I7" s="4" t="s">
        <v>706</v>
      </c>
      <c r="J7" s="4" t="s">
        <v>611</v>
      </c>
    </row>
    <row r="8" spans="1:10">
      <c r="A8" s="3"/>
      <c r="B8" s="4" t="s">
        <v>1803</v>
      </c>
      <c r="C8" s="4" t="s">
        <v>62</v>
      </c>
      <c r="D8" s="4" t="s">
        <v>711</v>
      </c>
      <c r="E8" s="4" t="s">
        <v>160</v>
      </c>
      <c r="F8" s="66">
        <v>200</v>
      </c>
      <c r="H8" s="4">
        <v>52009006</v>
      </c>
      <c r="I8" s="4" t="s">
        <v>706</v>
      </c>
      <c r="J8" s="4" t="s">
        <v>611</v>
      </c>
    </row>
    <row r="9" spans="1:10">
      <c r="A9" s="3"/>
      <c r="B9" s="4" t="s">
        <v>1803</v>
      </c>
      <c r="C9" s="4" t="s">
        <v>62</v>
      </c>
      <c r="D9" s="4" t="s">
        <v>712</v>
      </c>
      <c r="E9" s="4" t="s">
        <v>160</v>
      </c>
      <c r="F9" s="66">
        <v>200</v>
      </c>
      <c r="H9" s="4">
        <v>52009007</v>
      </c>
      <c r="I9" s="4" t="s">
        <v>706</v>
      </c>
      <c r="J9" s="4" t="s">
        <v>611</v>
      </c>
    </row>
    <row r="10" spans="1:10">
      <c r="A10" s="3"/>
      <c r="B10" s="4" t="s">
        <v>1803</v>
      </c>
      <c r="C10" s="4" t="s">
        <v>418</v>
      </c>
      <c r="D10" s="4" t="s">
        <v>713</v>
      </c>
      <c r="E10" s="4" t="s">
        <v>160</v>
      </c>
      <c r="F10" s="66">
        <v>200</v>
      </c>
      <c r="H10" s="4">
        <v>52009008</v>
      </c>
      <c r="I10" s="4" t="s">
        <v>706</v>
      </c>
      <c r="J10" s="4" t="s">
        <v>611</v>
      </c>
    </row>
    <row r="11" spans="1:10">
      <c r="A11" s="3"/>
      <c r="B11" s="4" t="s">
        <v>1803</v>
      </c>
      <c r="C11" s="4" t="s">
        <v>329</v>
      </c>
      <c r="D11" s="4" t="s">
        <v>714</v>
      </c>
      <c r="E11" s="4" t="s">
        <v>160</v>
      </c>
      <c r="F11" s="66">
        <v>400</v>
      </c>
      <c r="H11" s="4">
        <v>52009009</v>
      </c>
      <c r="I11" s="4" t="s">
        <v>706</v>
      </c>
      <c r="J11" s="4" t="s">
        <v>611</v>
      </c>
    </row>
    <row r="12" spans="1:10">
      <c r="A12" s="3"/>
      <c r="B12" s="4" t="s">
        <v>1803</v>
      </c>
      <c r="C12" s="4" t="s">
        <v>15</v>
      </c>
      <c r="D12" s="4" t="s">
        <v>715</v>
      </c>
      <c r="E12" s="4" t="s">
        <v>160</v>
      </c>
      <c r="F12" s="66">
        <v>600</v>
      </c>
      <c r="H12" s="4">
        <v>52009010</v>
      </c>
      <c r="I12" s="4" t="s">
        <v>706</v>
      </c>
      <c r="J12" s="4" t="s">
        <v>611</v>
      </c>
    </row>
    <row r="13" spans="1:10">
      <c r="A13" s="3"/>
      <c r="B13" s="4" t="s">
        <v>1803</v>
      </c>
      <c r="C13" s="4" t="s">
        <v>15</v>
      </c>
      <c r="D13" s="4" t="s">
        <v>716</v>
      </c>
      <c r="E13" s="4" t="s">
        <v>160</v>
      </c>
      <c r="F13" s="66">
        <v>600</v>
      </c>
      <c r="H13" s="4">
        <v>52009011</v>
      </c>
      <c r="I13" s="4" t="s">
        <v>706</v>
      </c>
      <c r="J13" s="4" t="s">
        <v>611</v>
      </c>
    </row>
    <row r="14" spans="1:10">
      <c r="A14" s="3"/>
      <c r="B14" s="4" t="s">
        <v>1803</v>
      </c>
      <c r="C14" s="4" t="s">
        <v>15</v>
      </c>
      <c r="D14" s="4" t="s">
        <v>717</v>
      </c>
      <c r="E14" s="4" t="s">
        <v>160</v>
      </c>
      <c r="F14" s="66">
        <v>600</v>
      </c>
      <c r="H14" s="4">
        <v>52009012</v>
      </c>
      <c r="I14" s="4" t="s">
        <v>706</v>
      </c>
      <c r="J14" s="4" t="s">
        <v>611</v>
      </c>
    </row>
    <row r="15" spans="1:10">
      <c r="A15" s="3"/>
      <c r="B15" s="4" t="s">
        <v>1803</v>
      </c>
      <c r="C15" s="4" t="s">
        <v>718</v>
      </c>
      <c r="D15" s="4" t="s">
        <v>719</v>
      </c>
      <c r="E15" s="4" t="s">
        <v>160</v>
      </c>
      <c r="F15" s="66">
        <v>600</v>
      </c>
      <c r="H15" s="4">
        <v>52009013</v>
      </c>
      <c r="I15" s="4" t="s">
        <v>706</v>
      </c>
      <c r="J15" s="4" t="s">
        <v>611</v>
      </c>
    </row>
    <row r="16" spans="1:10">
      <c r="A16" s="3"/>
      <c r="B16" s="4" t="s">
        <v>1803</v>
      </c>
      <c r="C16" s="4" t="s">
        <v>325</v>
      </c>
      <c r="D16" s="4" t="s">
        <v>720</v>
      </c>
      <c r="E16" s="4" t="s">
        <v>160</v>
      </c>
      <c r="F16" s="66">
        <v>600</v>
      </c>
      <c r="H16" s="4">
        <v>52009014</v>
      </c>
      <c r="I16" s="4" t="s">
        <v>706</v>
      </c>
      <c r="J16" s="4" t="s">
        <v>611</v>
      </c>
    </row>
    <row r="17" spans="1:10">
      <c r="A17" s="3"/>
      <c r="B17" s="4" t="s">
        <v>1803</v>
      </c>
      <c r="C17" s="4" t="s">
        <v>15</v>
      </c>
      <c r="D17" s="4" t="s">
        <v>721</v>
      </c>
      <c r="E17" s="4" t="s">
        <v>160</v>
      </c>
      <c r="F17" s="66">
        <v>400</v>
      </c>
      <c r="H17" s="4">
        <v>52009015</v>
      </c>
      <c r="I17" s="4" t="s">
        <v>706</v>
      </c>
      <c r="J17" s="4" t="s">
        <v>611</v>
      </c>
    </row>
    <row r="18" spans="1:10">
      <c r="A18" s="3"/>
      <c r="B18" s="4" t="s">
        <v>1803</v>
      </c>
      <c r="C18" s="4" t="s">
        <v>8</v>
      </c>
      <c r="D18" s="4" t="s">
        <v>722</v>
      </c>
      <c r="E18" s="4" t="s">
        <v>160</v>
      </c>
      <c r="F18" s="66">
        <v>600</v>
      </c>
      <c r="H18" s="4">
        <v>52009016</v>
      </c>
      <c r="I18" s="4" t="s">
        <v>706</v>
      </c>
      <c r="J18" s="4" t="s">
        <v>611</v>
      </c>
    </row>
    <row r="19" spans="1:10">
      <c r="A19" s="3"/>
      <c r="B19" s="4" t="s">
        <v>1803</v>
      </c>
      <c r="C19" s="4" t="s">
        <v>8</v>
      </c>
      <c r="D19" s="4" t="s">
        <v>723</v>
      </c>
      <c r="E19" s="4" t="s">
        <v>160</v>
      </c>
      <c r="F19" s="66">
        <v>150</v>
      </c>
      <c r="H19" s="4">
        <v>52009017</v>
      </c>
      <c r="I19" s="4" t="s">
        <v>706</v>
      </c>
      <c r="J19" s="4" t="s">
        <v>611</v>
      </c>
    </row>
    <row r="20" spans="1:10">
      <c r="A20" s="3"/>
      <c r="B20" s="4" t="s">
        <v>1803</v>
      </c>
      <c r="C20" s="4" t="s">
        <v>62</v>
      </c>
      <c r="D20" s="4" t="s">
        <v>724</v>
      </c>
      <c r="E20" s="4" t="s">
        <v>160</v>
      </c>
      <c r="F20" s="66">
        <v>150</v>
      </c>
      <c r="H20" s="4">
        <v>52009018</v>
      </c>
      <c r="I20" s="4" t="s">
        <v>706</v>
      </c>
      <c r="J20" s="4" t="s">
        <v>611</v>
      </c>
    </row>
    <row r="21" spans="1:10">
      <c r="A21" s="3"/>
      <c r="B21" s="4" t="s">
        <v>1803</v>
      </c>
      <c r="C21" s="4" t="s">
        <v>62</v>
      </c>
      <c r="D21" s="4" t="s">
        <v>725</v>
      </c>
      <c r="E21" s="4" t="s">
        <v>160</v>
      </c>
      <c r="F21" s="66">
        <v>150</v>
      </c>
      <c r="H21" s="4">
        <v>52009019</v>
      </c>
      <c r="I21" s="4" t="s">
        <v>706</v>
      </c>
      <c r="J21" s="4" t="s">
        <v>611</v>
      </c>
    </row>
    <row r="22" spans="1:10">
      <c r="A22" s="3"/>
      <c r="B22" s="4" t="s">
        <v>1803</v>
      </c>
      <c r="C22" s="4" t="s">
        <v>8</v>
      </c>
      <c r="D22" s="4" t="s">
        <v>726</v>
      </c>
      <c r="E22" s="4" t="s">
        <v>160</v>
      </c>
      <c r="F22" s="66">
        <v>150</v>
      </c>
      <c r="H22" s="4">
        <v>52009020</v>
      </c>
      <c r="I22" s="4" t="s">
        <v>706</v>
      </c>
      <c r="J22" s="4" t="s">
        <v>611</v>
      </c>
    </row>
    <row r="23" spans="1:10">
      <c r="A23" s="3"/>
      <c r="B23" s="4" t="s">
        <v>1803</v>
      </c>
      <c r="C23" s="4" t="s">
        <v>727</v>
      </c>
      <c r="D23" s="4" t="s">
        <v>728</v>
      </c>
      <c r="E23" s="4" t="s">
        <v>160</v>
      </c>
      <c r="F23" s="66">
        <v>40</v>
      </c>
      <c r="H23" s="4">
        <v>52009021</v>
      </c>
      <c r="I23" s="4" t="s">
        <v>706</v>
      </c>
      <c r="J23" s="4" t="s">
        <v>611</v>
      </c>
    </row>
    <row r="24" spans="1:10">
      <c r="A24" s="3"/>
      <c r="B24" s="4" t="s">
        <v>1803</v>
      </c>
      <c r="C24" s="4" t="s">
        <v>8</v>
      </c>
      <c r="D24" s="4" t="s">
        <v>729</v>
      </c>
      <c r="E24" s="4" t="s">
        <v>160</v>
      </c>
      <c r="F24" s="66">
        <v>100</v>
      </c>
      <c r="H24" s="4">
        <v>52009022</v>
      </c>
      <c r="I24" s="4" t="s">
        <v>706</v>
      </c>
      <c r="J24" s="4" t="s">
        <v>611</v>
      </c>
    </row>
    <row r="25" spans="1:10">
      <c r="A25" s="3"/>
      <c r="B25" s="4" t="s">
        <v>1803</v>
      </c>
      <c r="C25" s="4" t="s">
        <v>636</v>
      </c>
      <c r="D25" s="4" t="s">
        <v>730</v>
      </c>
      <c r="E25" s="4" t="s">
        <v>160</v>
      </c>
      <c r="F25" s="66">
        <v>25</v>
      </c>
      <c r="H25" s="4">
        <v>52009023</v>
      </c>
      <c r="I25" s="4" t="s">
        <v>706</v>
      </c>
      <c r="J25" s="4" t="s">
        <v>611</v>
      </c>
    </row>
    <row r="26" spans="1:10">
      <c r="A26" s="3"/>
      <c r="B26" s="4" t="s">
        <v>1803</v>
      </c>
      <c r="C26" s="4" t="s">
        <v>668</v>
      </c>
      <c r="D26" s="4" t="s">
        <v>731</v>
      </c>
      <c r="E26" s="4" t="s">
        <v>160</v>
      </c>
      <c r="F26" s="66">
        <v>150</v>
      </c>
      <c r="H26" s="4">
        <v>52009024</v>
      </c>
      <c r="I26" s="4" t="s">
        <v>706</v>
      </c>
      <c r="J26" s="4" t="s">
        <v>611</v>
      </c>
    </row>
    <row r="27" spans="1:10">
      <c r="A27" s="3"/>
      <c r="B27" s="4" t="s">
        <v>1803</v>
      </c>
      <c r="C27" s="4" t="s">
        <v>37</v>
      </c>
      <c r="D27" s="4" t="s">
        <v>732</v>
      </c>
      <c r="E27" s="4" t="s">
        <v>160</v>
      </c>
      <c r="F27" s="66">
        <v>100</v>
      </c>
      <c r="H27" s="4">
        <v>52009025</v>
      </c>
      <c r="I27" s="4" t="s">
        <v>706</v>
      </c>
      <c r="J27" s="4" t="s">
        <v>611</v>
      </c>
    </row>
    <row r="28" spans="1:10">
      <c r="A28" s="3"/>
      <c r="B28" s="4" t="s">
        <v>1803</v>
      </c>
      <c r="C28" s="4" t="s">
        <v>8</v>
      </c>
      <c r="D28" s="4" t="s">
        <v>733</v>
      </c>
      <c r="E28" s="4" t="s">
        <v>160</v>
      </c>
      <c r="F28" s="66">
        <v>20</v>
      </c>
      <c r="H28" s="4">
        <v>52009026</v>
      </c>
      <c r="I28" s="4" t="s">
        <v>706</v>
      </c>
      <c r="J28" s="4" t="s">
        <v>611</v>
      </c>
    </row>
    <row r="29" spans="1:10">
      <c r="A29" s="3"/>
      <c r="B29" s="4" t="s">
        <v>1803</v>
      </c>
      <c r="C29" s="4" t="s">
        <v>62</v>
      </c>
      <c r="D29" s="4" t="s">
        <v>734</v>
      </c>
      <c r="E29" s="4" t="s">
        <v>160</v>
      </c>
      <c r="F29" s="66">
        <v>350</v>
      </c>
      <c r="H29" s="4">
        <v>52009027</v>
      </c>
      <c r="I29" s="4" t="s">
        <v>706</v>
      </c>
      <c r="J29" s="4" t="s">
        <v>611</v>
      </c>
    </row>
    <row r="30" spans="1:10">
      <c r="A30" s="3"/>
      <c r="B30" s="4" t="s">
        <v>1803</v>
      </c>
      <c r="C30" s="4" t="s">
        <v>735</v>
      </c>
      <c r="D30" s="4" t="s">
        <v>736</v>
      </c>
      <c r="E30" s="4" t="s">
        <v>160</v>
      </c>
      <c r="F30" s="66">
        <v>20</v>
      </c>
      <c r="H30" s="4">
        <v>52009028</v>
      </c>
      <c r="I30" s="4" t="s">
        <v>706</v>
      </c>
      <c r="J30" s="4" t="s">
        <v>611</v>
      </c>
    </row>
    <row r="31" spans="1:10">
      <c r="A31" s="3"/>
      <c r="B31" s="4" t="s">
        <v>1803</v>
      </c>
      <c r="C31" s="4" t="s">
        <v>8</v>
      </c>
      <c r="D31" s="4" t="s">
        <v>737</v>
      </c>
      <c r="E31" s="4" t="s">
        <v>160</v>
      </c>
      <c r="F31" s="66">
        <v>20</v>
      </c>
      <c r="H31" s="4">
        <v>52009029</v>
      </c>
      <c r="I31" s="4" t="s">
        <v>706</v>
      </c>
      <c r="J31" s="4" t="s">
        <v>611</v>
      </c>
    </row>
    <row r="32" spans="1:10">
      <c r="A32" s="3"/>
      <c r="B32" s="4" t="s">
        <v>1803</v>
      </c>
      <c r="C32" s="4" t="s">
        <v>8</v>
      </c>
      <c r="D32" s="4" t="s">
        <v>738</v>
      </c>
      <c r="E32" s="4" t="s">
        <v>160</v>
      </c>
      <c r="F32" s="66">
        <v>80</v>
      </c>
      <c r="H32" s="4">
        <v>52009030</v>
      </c>
      <c r="I32" s="4" t="s">
        <v>706</v>
      </c>
      <c r="J32" s="4" t="s">
        <v>611</v>
      </c>
    </row>
    <row r="33" spans="1:10">
      <c r="A33" s="3"/>
      <c r="B33" s="4" t="s">
        <v>1803</v>
      </c>
      <c r="C33" s="4" t="s">
        <v>8</v>
      </c>
      <c r="D33" s="4" t="s">
        <v>739</v>
      </c>
      <c r="E33" s="4" t="s">
        <v>160</v>
      </c>
      <c r="F33" s="66">
        <v>80</v>
      </c>
      <c r="H33" s="4">
        <v>52009031</v>
      </c>
      <c r="I33" s="4" t="s">
        <v>706</v>
      </c>
      <c r="J33" s="4" t="s">
        <v>611</v>
      </c>
    </row>
    <row r="34" spans="1:10">
      <c r="A34" s="3"/>
      <c r="B34" s="4" t="s">
        <v>1803</v>
      </c>
      <c r="C34" s="4" t="s">
        <v>668</v>
      </c>
      <c r="D34" s="4" t="s">
        <v>740</v>
      </c>
      <c r="E34" s="4" t="s">
        <v>160</v>
      </c>
      <c r="F34" s="66">
        <v>200</v>
      </c>
      <c r="H34" s="4">
        <v>52009032</v>
      </c>
      <c r="I34" s="4" t="s">
        <v>706</v>
      </c>
      <c r="J34" s="4" t="s">
        <v>611</v>
      </c>
    </row>
    <row r="35" spans="1:10">
      <c r="A35" s="3"/>
      <c r="B35" s="4" t="s">
        <v>1803</v>
      </c>
      <c r="C35" s="4" t="s">
        <v>418</v>
      </c>
      <c r="D35" s="4" t="s">
        <v>741</v>
      </c>
      <c r="E35" s="4" t="s">
        <v>160</v>
      </c>
      <c r="F35" s="66">
        <v>150</v>
      </c>
      <c r="H35" s="4">
        <v>52009033</v>
      </c>
      <c r="I35" s="4" t="s">
        <v>706</v>
      </c>
      <c r="J35" s="4" t="s">
        <v>611</v>
      </c>
    </row>
    <row r="36" spans="1:10">
      <c r="A36" s="3"/>
      <c r="B36" s="4" t="s">
        <v>1803</v>
      </c>
      <c r="C36" s="4" t="s">
        <v>8</v>
      </c>
      <c r="D36" s="4" t="s">
        <v>742</v>
      </c>
      <c r="E36" s="4" t="s">
        <v>160</v>
      </c>
      <c r="F36" s="66">
        <v>2000</v>
      </c>
      <c r="H36" s="4">
        <v>52009034</v>
      </c>
      <c r="I36" s="4" t="s">
        <v>615</v>
      </c>
      <c r="J36" s="4" t="s">
        <v>611</v>
      </c>
    </row>
    <row r="37" spans="1:10">
      <c r="A37" s="3"/>
      <c r="B37" s="4" t="s">
        <v>1803</v>
      </c>
      <c r="C37" s="4" t="s">
        <v>8</v>
      </c>
      <c r="D37" s="4" t="s">
        <v>743</v>
      </c>
      <c r="E37" s="4" t="s">
        <v>160</v>
      </c>
      <c r="F37" s="66">
        <v>3000</v>
      </c>
      <c r="H37" s="4">
        <v>52009035</v>
      </c>
      <c r="I37" s="4" t="s">
        <v>744</v>
      </c>
      <c r="J37" s="4" t="s">
        <v>611</v>
      </c>
    </row>
    <row r="38" spans="1:10">
      <c r="A38" s="3"/>
      <c r="B38" s="4" t="s">
        <v>1803</v>
      </c>
      <c r="C38" s="4" t="s">
        <v>8</v>
      </c>
      <c r="D38" s="4" t="s">
        <v>745</v>
      </c>
      <c r="E38" s="4" t="s">
        <v>160</v>
      </c>
      <c r="F38" s="66">
        <v>2500</v>
      </c>
      <c r="H38" s="4">
        <v>52009036</v>
      </c>
      <c r="I38" s="4" t="s">
        <v>746</v>
      </c>
      <c r="J38" s="4" t="s">
        <v>611</v>
      </c>
    </row>
    <row r="39" spans="1:10">
      <c r="A39" s="3"/>
      <c r="B39" s="4" t="s">
        <v>1803</v>
      </c>
      <c r="C39" s="4" t="s">
        <v>8</v>
      </c>
      <c r="D39" s="4" t="s">
        <v>747</v>
      </c>
      <c r="E39" s="4" t="s">
        <v>160</v>
      </c>
      <c r="F39" s="66">
        <v>1000</v>
      </c>
      <c r="H39" s="4">
        <v>52009037</v>
      </c>
      <c r="I39" s="4" t="s">
        <v>746</v>
      </c>
      <c r="J39" s="4" t="s">
        <v>611</v>
      </c>
    </row>
    <row r="40" spans="1:10">
      <c r="A40" s="3"/>
      <c r="B40" s="4" t="s">
        <v>1803</v>
      </c>
      <c r="C40" s="4" t="s">
        <v>325</v>
      </c>
      <c r="D40" s="4" t="s">
        <v>748</v>
      </c>
      <c r="E40" s="4" t="s">
        <v>160</v>
      </c>
      <c r="F40" s="67">
        <v>1000</v>
      </c>
      <c r="H40" s="4">
        <v>52009038</v>
      </c>
      <c r="I40" s="4" t="s">
        <v>706</v>
      </c>
      <c r="J40" s="4" t="s">
        <v>611</v>
      </c>
    </row>
    <row r="41" spans="1:10">
      <c r="A41" s="3"/>
      <c r="B41" s="4" t="s">
        <v>1803</v>
      </c>
      <c r="C41" s="4" t="s">
        <v>749</v>
      </c>
      <c r="D41" s="4" t="s">
        <v>750</v>
      </c>
      <c r="E41" s="4" t="s">
        <v>160</v>
      </c>
      <c r="F41" s="67">
        <v>2500</v>
      </c>
      <c r="H41" s="4">
        <v>52009039</v>
      </c>
      <c r="I41" s="4" t="s">
        <v>706</v>
      </c>
      <c r="J41" s="4" t="s">
        <v>611</v>
      </c>
    </row>
    <row r="42" spans="1:10">
      <c r="A42" s="3"/>
      <c r="B42" s="4" t="s">
        <v>1803</v>
      </c>
      <c r="C42" s="4" t="s">
        <v>749</v>
      </c>
      <c r="D42" s="4" t="s">
        <v>751</v>
      </c>
      <c r="E42" s="4" t="s">
        <v>160</v>
      </c>
      <c r="F42" s="67">
        <v>1000</v>
      </c>
      <c r="H42" s="4">
        <v>52009040</v>
      </c>
      <c r="I42" s="4" t="s">
        <v>706</v>
      </c>
      <c r="J42" s="4" t="s">
        <v>611</v>
      </c>
    </row>
    <row r="43" spans="1:10">
      <c r="A43" s="3"/>
      <c r="B43" s="4" t="s">
        <v>1803</v>
      </c>
      <c r="C43" s="4" t="s">
        <v>636</v>
      </c>
      <c r="D43" s="4" t="s">
        <v>752</v>
      </c>
      <c r="E43" s="4" t="s">
        <v>160</v>
      </c>
      <c r="F43" s="68">
        <v>4500</v>
      </c>
      <c r="H43" s="4">
        <v>52009041</v>
      </c>
      <c r="I43" s="4" t="s">
        <v>706</v>
      </c>
      <c r="J43" s="4" t="s">
        <v>611</v>
      </c>
    </row>
    <row r="44" spans="1:10">
      <c r="A44" s="3"/>
      <c r="B44" s="4" t="s">
        <v>1803</v>
      </c>
      <c r="C44" s="4" t="s">
        <v>735</v>
      </c>
      <c r="D44" s="4" t="s">
        <v>753</v>
      </c>
      <c r="E44" s="4" t="s">
        <v>160</v>
      </c>
      <c r="F44" s="68">
        <v>3500</v>
      </c>
      <c r="H44" s="4">
        <v>52009042</v>
      </c>
      <c r="I44" s="4" t="s">
        <v>706</v>
      </c>
      <c r="J44" s="4" t="s">
        <v>611</v>
      </c>
    </row>
    <row r="45" spans="1:10">
      <c r="A45" s="3"/>
      <c r="B45" s="4" t="s">
        <v>1803</v>
      </c>
      <c r="C45" s="4" t="s">
        <v>754</v>
      </c>
      <c r="D45" s="4" t="s">
        <v>755</v>
      </c>
      <c r="E45" s="4" t="s">
        <v>160</v>
      </c>
      <c r="F45" s="68">
        <v>4000</v>
      </c>
      <c r="H45" s="4">
        <v>52009043</v>
      </c>
      <c r="I45" s="4" t="s">
        <v>706</v>
      </c>
      <c r="J45" s="4" t="s">
        <v>611</v>
      </c>
    </row>
    <row r="46" spans="1:10">
      <c r="A46" s="3"/>
      <c r="B46" s="4" t="s">
        <v>1803</v>
      </c>
      <c r="C46" s="4" t="s">
        <v>320</v>
      </c>
      <c r="D46" s="4" t="s">
        <v>741</v>
      </c>
      <c r="E46" s="4" t="s">
        <v>160</v>
      </c>
      <c r="F46" s="68">
        <v>585</v>
      </c>
      <c r="H46" s="4">
        <v>52009044</v>
      </c>
      <c r="I46" s="4" t="s">
        <v>706</v>
      </c>
      <c r="J46" s="4" t="s">
        <v>611</v>
      </c>
    </row>
    <row r="47" spans="1:10">
      <c r="A47" s="3"/>
      <c r="B47" s="4" t="s">
        <v>1803</v>
      </c>
      <c r="C47" s="4" t="s">
        <v>320</v>
      </c>
      <c r="D47" s="4" t="s">
        <v>756</v>
      </c>
      <c r="E47" s="4" t="s">
        <v>160</v>
      </c>
      <c r="F47" s="68"/>
      <c r="G47">
        <v>2020</v>
      </c>
      <c r="H47" s="4">
        <v>52009045</v>
      </c>
      <c r="I47" s="4" t="s">
        <v>706</v>
      </c>
      <c r="J47" s="4" t="s">
        <v>611</v>
      </c>
    </row>
    <row r="48" spans="1:10">
      <c r="B48" s="4" t="s">
        <v>1803</v>
      </c>
      <c r="C48" s="34" t="s">
        <v>668</v>
      </c>
      <c r="D48" s="34" t="s">
        <v>1570</v>
      </c>
      <c r="E48" s="34" t="s">
        <v>160</v>
      </c>
      <c r="F48" s="37">
        <v>4176</v>
      </c>
      <c r="G48" s="36">
        <v>2020</v>
      </c>
      <c r="H48" s="34">
        <v>52009046</v>
      </c>
      <c r="I48" s="34" t="s">
        <v>706</v>
      </c>
      <c r="J48" s="30" t="s">
        <v>611</v>
      </c>
    </row>
    <row r="49" spans="2:11">
      <c r="B49" s="4" t="s">
        <v>1803</v>
      </c>
      <c r="C49" s="4" t="s">
        <v>8</v>
      </c>
      <c r="D49" s="4" t="s">
        <v>1851</v>
      </c>
      <c r="E49" s="4" t="s">
        <v>160</v>
      </c>
      <c r="F49" s="66">
        <v>5742</v>
      </c>
      <c r="G49">
        <v>2022</v>
      </c>
      <c r="H49" s="4">
        <v>52009047</v>
      </c>
      <c r="I49" s="4" t="s">
        <v>706</v>
      </c>
      <c r="J49" s="4" t="s">
        <v>611</v>
      </c>
    </row>
    <row r="50" spans="2:11">
      <c r="B50" s="4" t="s">
        <v>1803</v>
      </c>
      <c r="C50" s="4" t="s">
        <v>325</v>
      </c>
      <c r="D50" s="4" t="s">
        <v>1911</v>
      </c>
      <c r="E50" s="4" t="s">
        <v>160</v>
      </c>
      <c r="F50" s="68">
        <v>22620</v>
      </c>
      <c r="G50">
        <v>2023</v>
      </c>
      <c r="H50" s="4">
        <v>52009048</v>
      </c>
      <c r="I50" s="4" t="s">
        <v>706</v>
      </c>
      <c r="J50" s="4" t="s">
        <v>611</v>
      </c>
    </row>
    <row r="51" spans="2:11">
      <c r="B51" s="63" t="s">
        <v>1803</v>
      </c>
      <c r="C51" s="63" t="s">
        <v>923</v>
      </c>
      <c r="D51" s="63" t="s">
        <v>1912</v>
      </c>
      <c r="E51" s="63" t="s">
        <v>160</v>
      </c>
      <c r="F51" s="70">
        <v>1392</v>
      </c>
      <c r="G51" s="64">
        <v>2023</v>
      </c>
      <c r="H51" s="63">
        <v>52009049</v>
      </c>
      <c r="I51" s="63" t="s">
        <v>706</v>
      </c>
      <c r="J51" s="63" t="s">
        <v>611</v>
      </c>
      <c r="K51" s="64"/>
    </row>
    <row r="52" spans="2:11">
      <c r="B52" s="63" t="s">
        <v>1803</v>
      </c>
      <c r="C52" s="63" t="s">
        <v>418</v>
      </c>
      <c r="D52" s="63" t="s">
        <v>1913</v>
      </c>
      <c r="E52" s="63" t="s">
        <v>160</v>
      </c>
      <c r="F52" s="70">
        <v>14500</v>
      </c>
      <c r="G52" s="64">
        <v>2023</v>
      </c>
      <c r="H52" s="63">
        <v>52009050</v>
      </c>
      <c r="I52" s="63" t="s">
        <v>706</v>
      </c>
      <c r="J52" s="63" t="s">
        <v>611</v>
      </c>
      <c r="K52" s="64"/>
    </row>
    <row r="53" spans="2:11">
      <c r="B53" s="63" t="s">
        <v>1803</v>
      </c>
      <c r="C53" s="63" t="s">
        <v>418</v>
      </c>
      <c r="D53" s="63" t="s">
        <v>1914</v>
      </c>
      <c r="E53" s="63" t="s">
        <v>160</v>
      </c>
      <c r="F53" s="70">
        <v>12180</v>
      </c>
      <c r="G53" s="64">
        <v>2023</v>
      </c>
      <c r="H53" s="63">
        <v>52009051</v>
      </c>
      <c r="I53" s="63" t="s">
        <v>706</v>
      </c>
      <c r="J53" s="63" t="s">
        <v>611</v>
      </c>
      <c r="K53" s="64"/>
    </row>
    <row r="54" spans="2:11">
      <c r="B54" s="63" t="s">
        <v>1803</v>
      </c>
      <c r="C54" s="63" t="s">
        <v>668</v>
      </c>
      <c r="D54" s="63" t="s">
        <v>1915</v>
      </c>
      <c r="E54" s="63" t="s">
        <v>160</v>
      </c>
      <c r="F54" s="70">
        <v>18676</v>
      </c>
      <c r="G54" s="64">
        <v>2023</v>
      </c>
      <c r="H54" s="63">
        <v>52009052</v>
      </c>
      <c r="I54" s="63" t="s">
        <v>706</v>
      </c>
      <c r="J54" s="63" t="s">
        <v>611</v>
      </c>
      <c r="K54" s="64"/>
    </row>
    <row r="55" spans="2:11">
      <c r="B55" s="63" t="s">
        <v>1803</v>
      </c>
      <c r="C55" s="63" t="s">
        <v>668</v>
      </c>
      <c r="D55" s="63" t="s">
        <v>1916</v>
      </c>
      <c r="E55" s="63" t="s">
        <v>160</v>
      </c>
      <c r="F55" s="70">
        <v>13920</v>
      </c>
      <c r="G55" s="64">
        <v>2023</v>
      </c>
      <c r="H55" s="63">
        <v>52009053</v>
      </c>
      <c r="I55" s="63" t="s">
        <v>706</v>
      </c>
      <c r="J55" s="63" t="s">
        <v>611</v>
      </c>
      <c r="K55" s="64"/>
    </row>
    <row r="56" spans="2:11">
      <c r="B56" s="63" t="s">
        <v>1803</v>
      </c>
      <c r="C56" s="63" t="s">
        <v>325</v>
      </c>
      <c r="D56" s="63" t="s">
        <v>1917</v>
      </c>
      <c r="E56" s="63" t="s">
        <v>160</v>
      </c>
      <c r="F56" s="70">
        <v>580</v>
      </c>
      <c r="G56" s="64">
        <v>2023</v>
      </c>
      <c r="H56" s="63">
        <v>52009054</v>
      </c>
      <c r="I56" s="63" t="s">
        <v>706</v>
      </c>
      <c r="J56" s="63" t="s">
        <v>611</v>
      </c>
      <c r="K56" s="64"/>
    </row>
    <row r="57" spans="2:11">
      <c r="B57" s="63" t="s">
        <v>1803</v>
      </c>
      <c r="C57" s="63" t="s">
        <v>37</v>
      </c>
      <c r="D57" s="63" t="s">
        <v>1918</v>
      </c>
      <c r="E57" s="63" t="s">
        <v>160</v>
      </c>
      <c r="F57" s="69">
        <v>20416</v>
      </c>
      <c r="G57" s="64">
        <v>2023</v>
      </c>
      <c r="H57" s="63">
        <v>52009055</v>
      </c>
      <c r="I57" s="63" t="s">
        <v>706</v>
      </c>
      <c r="J57" s="63" t="s">
        <v>611</v>
      </c>
      <c r="K57" s="64"/>
    </row>
    <row r="58" spans="2:11">
      <c r="B58" s="63" t="s">
        <v>1803</v>
      </c>
      <c r="C58" s="62" t="s">
        <v>636</v>
      </c>
      <c r="D58" s="63" t="s">
        <v>1919</v>
      </c>
      <c r="E58" s="63" t="s">
        <v>160</v>
      </c>
      <c r="F58" s="66">
        <v>1624</v>
      </c>
      <c r="G58" s="64">
        <v>2023</v>
      </c>
      <c r="H58" s="4">
        <v>52009056</v>
      </c>
      <c r="I58" s="63" t="s">
        <v>706</v>
      </c>
      <c r="J58" s="63" t="s">
        <v>611</v>
      </c>
      <c r="K58" s="64"/>
    </row>
    <row r="59" spans="2:11">
      <c r="B59" s="63" t="s">
        <v>1803</v>
      </c>
      <c r="C59" s="63" t="s">
        <v>668</v>
      </c>
      <c r="D59" s="63" t="s">
        <v>1920</v>
      </c>
      <c r="E59" s="63" t="s">
        <v>160</v>
      </c>
      <c r="F59" s="66">
        <v>3132</v>
      </c>
      <c r="G59" s="64">
        <v>2023</v>
      </c>
      <c r="H59" s="4">
        <v>52009057</v>
      </c>
      <c r="I59" s="63" t="s">
        <v>706</v>
      </c>
      <c r="J59" s="63" t="s">
        <v>611</v>
      </c>
      <c r="K59" s="64"/>
    </row>
    <row r="60" spans="2:11">
      <c r="B60" s="63" t="s">
        <v>1803</v>
      </c>
      <c r="C60" s="63" t="s">
        <v>325</v>
      </c>
      <c r="D60" s="63" t="s">
        <v>1922</v>
      </c>
      <c r="E60" s="63" t="s">
        <v>160</v>
      </c>
      <c r="F60" s="66">
        <v>928</v>
      </c>
      <c r="G60" s="64">
        <v>2023</v>
      </c>
      <c r="H60" s="4">
        <v>52009058</v>
      </c>
      <c r="I60" s="63" t="s">
        <v>706</v>
      </c>
      <c r="J60" s="63" t="s">
        <v>611</v>
      </c>
      <c r="K60" s="64"/>
    </row>
    <row r="61" spans="2:11">
      <c r="B61" s="63" t="s">
        <v>1803</v>
      </c>
      <c r="C61" s="63" t="s">
        <v>59</v>
      </c>
      <c r="D61" s="63" t="s">
        <v>1921</v>
      </c>
      <c r="E61" s="63" t="s">
        <v>160</v>
      </c>
      <c r="F61" s="66">
        <v>3770</v>
      </c>
      <c r="G61" s="64">
        <v>2023</v>
      </c>
      <c r="H61" s="4">
        <v>52009059</v>
      </c>
      <c r="I61" s="63" t="s">
        <v>706</v>
      </c>
      <c r="J61" s="63" t="s">
        <v>611</v>
      </c>
      <c r="K61" s="64"/>
    </row>
    <row r="62" spans="2:11">
      <c r="B62" s="63" t="s">
        <v>1803</v>
      </c>
      <c r="C62" s="63" t="s">
        <v>325</v>
      </c>
      <c r="D62" s="63" t="s">
        <v>1951</v>
      </c>
      <c r="E62" s="63" t="s">
        <v>160</v>
      </c>
      <c r="F62" s="66">
        <v>2320</v>
      </c>
      <c r="G62" s="64">
        <v>2023</v>
      </c>
      <c r="H62" s="4">
        <v>52009064</v>
      </c>
      <c r="I62" s="63" t="s">
        <v>706</v>
      </c>
      <c r="J62" s="63" t="s">
        <v>611</v>
      </c>
      <c r="K62" s="64"/>
    </row>
    <row r="63" spans="2:11">
      <c r="B63" s="63" t="s">
        <v>1803</v>
      </c>
      <c r="C63" s="63" t="s">
        <v>62</v>
      </c>
      <c r="D63" s="63" t="s">
        <v>1923</v>
      </c>
      <c r="E63" s="63" t="s">
        <v>160</v>
      </c>
      <c r="F63" s="66">
        <v>2262</v>
      </c>
      <c r="G63" s="64">
        <v>2023</v>
      </c>
      <c r="H63" s="4">
        <v>52009060</v>
      </c>
      <c r="I63" s="63" t="s">
        <v>706</v>
      </c>
      <c r="J63" s="63" t="s">
        <v>611</v>
      </c>
      <c r="K63" s="64"/>
    </row>
    <row r="64" spans="2:11">
      <c r="B64" s="63" t="s">
        <v>1803</v>
      </c>
      <c r="C64" s="63" t="s">
        <v>37</v>
      </c>
      <c r="D64" s="63" t="s">
        <v>1924</v>
      </c>
      <c r="E64" s="63" t="s">
        <v>160</v>
      </c>
      <c r="F64" s="66">
        <v>232</v>
      </c>
      <c r="G64" s="64">
        <v>2023</v>
      </c>
      <c r="H64" s="4">
        <v>52009061</v>
      </c>
      <c r="I64" s="63" t="s">
        <v>706</v>
      </c>
      <c r="J64" s="63" t="s">
        <v>611</v>
      </c>
      <c r="K64" s="64"/>
    </row>
    <row r="65" spans="2:11">
      <c r="B65" s="63" t="s">
        <v>1803</v>
      </c>
      <c r="C65" s="63" t="s">
        <v>37</v>
      </c>
      <c r="D65" s="63" t="s">
        <v>1925</v>
      </c>
      <c r="E65" s="63" t="s">
        <v>160</v>
      </c>
      <c r="F65" s="71">
        <v>696</v>
      </c>
      <c r="G65" s="64">
        <v>2023</v>
      </c>
      <c r="H65" s="63">
        <v>52009062</v>
      </c>
      <c r="I65" s="63" t="s">
        <v>706</v>
      </c>
      <c r="J65" s="63" t="s">
        <v>611</v>
      </c>
      <c r="K65" s="64"/>
    </row>
    <row r="66" spans="2:11">
      <c r="B66" s="63" t="s">
        <v>1803</v>
      </c>
      <c r="C66" s="63" t="s">
        <v>418</v>
      </c>
      <c r="D66" s="63" t="s">
        <v>1926</v>
      </c>
      <c r="E66" s="63" t="s">
        <v>160</v>
      </c>
      <c r="F66" s="71">
        <v>4060</v>
      </c>
      <c r="G66" s="64">
        <v>2023</v>
      </c>
      <c r="H66" s="63">
        <v>52009063</v>
      </c>
      <c r="I66" s="63" t="s">
        <v>706</v>
      </c>
      <c r="J66" s="63" t="s">
        <v>611</v>
      </c>
      <c r="K66" s="64"/>
    </row>
    <row r="67" spans="2:11">
      <c r="B67" s="64"/>
      <c r="C67" s="64"/>
      <c r="D67" s="64"/>
    </row>
    <row r="68" spans="2:11">
      <c r="D68" s="6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M74"/>
  <sheetViews>
    <sheetView workbookViewId="0">
      <selection activeCell="D2" sqref="D2"/>
    </sheetView>
  </sheetViews>
  <sheetFormatPr baseColWidth="10" defaultRowHeight="15"/>
  <cols>
    <col min="2" max="2" width="30.28515625" customWidth="1"/>
    <col min="3" max="3" width="17.28515625" bestFit="1" customWidth="1"/>
    <col min="4" max="4" width="64" bestFit="1" customWidth="1"/>
    <col min="5" max="5" width="14.140625" bestFit="1" customWidth="1"/>
    <col min="6" max="6" width="22.85546875" bestFit="1" customWidth="1"/>
    <col min="7" max="7" width="30.28515625" bestFit="1" customWidth="1"/>
    <col min="9" max="9" width="37.85546875" bestFit="1" customWidth="1"/>
    <col min="13" max="13" width="20.28515625" bestFit="1" customWidth="1"/>
  </cols>
  <sheetData>
    <row r="1" spans="1:13" ht="25.5">
      <c r="D1" s="1" t="s">
        <v>1975</v>
      </c>
    </row>
    <row r="3" spans="1:13" ht="20.25">
      <c r="A3" s="3"/>
      <c r="B3" s="9" t="s">
        <v>0</v>
      </c>
      <c r="C3" s="9" t="s">
        <v>1</v>
      </c>
      <c r="D3" s="9" t="s">
        <v>594</v>
      </c>
      <c r="E3" s="9" t="s">
        <v>4</v>
      </c>
      <c r="F3" s="9" t="s">
        <v>5</v>
      </c>
      <c r="G3" s="9" t="s">
        <v>606</v>
      </c>
      <c r="H3" s="9" t="s">
        <v>6</v>
      </c>
      <c r="I3" s="9" t="s">
        <v>7</v>
      </c>
      <c r="M3" s="2"/>
    </row>
    <row r="4" spans="1:13" ht="15.75">
      <c r="A4" s="3"/>
      <c r="B4" s="4" t="s">
        <v>1803</v>
      </c>
      <c r="C4" s="4" t="s">
        <v>754</v>
      </c>
      <c r="D4" s="4" t="s">
        <v>757</v>
      </c>
      <c r="E4" s="4" t="s">
        <v>160</v>
      </c>
      <c r="F4" s="11">
        <v>30</v>
      </c>
      <c r="G4" s="4"/>
      <c r="H4" s="4">
        <v>51210001</v>
      </c>
      <c r="I4" s="4" t="s">
        <v>758</v>
      </c>
    </row>
    <row r="5" spans="1:13" ht="15.75">
      <c r="A5" s="3"/>
      <c r="B5" s="4" t="s">
        <v>1803</v>
      </c>
      <c r="C5" s="4" t="s">
        <v>759</v>
      </c>
      <c r="D5" s="4" t="s">
        <v>760</v>
      </c>
      <c r="E5" s="4" t="s">
        <v>160</v>
      </c>
      <c r="F5" s="11">
        <v>20</v>
      </c>
      <c r="G5" s="4"/>
      <c r="H5" s="4">
        <v>51210002</v>
      </c>
      <c r="I5" s="4" t="s">
        <v>758</v>
      </c>
    </row>
    <row r="6" spans="1:13" ht="15.75">
      <c r="A6" s="3"/>
      <c r="B6" s="4" t="s">
        <v>1803</v>
      </c>
      <c r="C6" s="4" t="s">
        <v>761</v>
      </c>
      <c r="D6" s="4" t="s">
        <v>762</v>
      </c>
      <c r="E6" s="4" t="s">
        <v>160</v>
      </c>
      <c r="F6" s="11">
        <v>20</v>
      </c>
      <c r="G6" s="4"/>
      <c r="H6" s="4">
        <v>51210003</v>
      </c>
      <c r="I6" s="4" t="s">
        <v>758</v>
      </c>
    </row>
    <row r="7" spans="1:13" ht="15.75">
      <c r="A7" s="3"/>
      <c r="B7" s="4" t="s">
        <v>1803</v>
      </c>
      <c r="C7" s="4" t="s">
        <v>8</v>
      </c>
      <c r="D7" s="4" t="s">
        <v>763</v>
      </c>
      <c r="E7" s="4" t="s">
        <v>160</v>
      </c>
      <c r="F7" s="11">
        <v>2500</v>
      </c>
      <c r="G7" s="4"/>
      <c r="H7" s="4">
        <v>51110001</v>
      </c>
      <c r="I7" s="4" t="s">
        <v>758</v>
      </c>
    </row>
    <row r="8" spans="1:13" ht="15.75">
      <c r="A8" s="3"/>
      <c r="B8" s="4" t="s">
        <v>1803</v>
      </c>
      <c r="C8" s="4" t="s">
        <v>8</v>
      </c>
      <c r="D8" s="4" t="s">
        <v>764</v>
      </c>
      <c r="E8" s="4" t="s">
        <v>160</v>
      </c>
      <c r="F8" s="11">
        <v>1500</v>
      </c>
      <c r="G8" s="4"/>
      <c r="H8" s="4">
        <v>51110002</v>
      </c>
      <c r="I8" s="4" t="s">
        <v>758</v>
      </c>
    </row>
    <row r="9" spans="1:13" ht="15.75">
      <c r="A9" s="3"/>
      <c r="B9" s="4" t="s">
        <v>1803</v>
      </c>
      <c r="C9" s="4" t="s">
        <v>8</v>
      </c>
      <c r="D9" s="4" t="s">
        <v>765</v>
      </c>
      <c r="E9" s="4" t="s">
        <v>160</v>
      </c>
      <c r="F9" s="11">
        <v>1500</v>
      </c>
      <c r="G9" s="4"/>
      <c r="H9" s="4">
        <v>51110003</v>
      </c>
      <c r="I9" s="4" t="s">
        <v>758</v>
      </c>
    </row>
    <row r="10" spans="1:13" ht="15.75">
      <c r="A10" s="3"/>
      <c r="B10" s="4" t="s">
        <v>1803</v>
      </c>
      <c r="C10" s="4" t="s">
        <v>668</v>
      </c>
      <c r="D10" s="4" t="s">
        <v>766</v>
      </c>
      <c r="E10" s="4" t="s">
        <v>160</v>
      </c>
      <c r="F10" s="11">
        <v>30</v>
      </c>
      <c r="G10" s="4"/>
      <c r="H10" s="4">
        <v>51210004</v>
      </c>
      <c r="I10" s="4" t="s">
        <v>758</v>
      </c>
    </row>
    <row r="11" spans="1:13" ht="15.75">
      <c r="A11" s="3"/>
      <c r="B11" s="4" t="s">
        <v>1803</v>
      </c>
      <c r="C11" s="4" t="s">
        <v>37</v>
      </c>
      <c r="D11" s="4" t="s">
        <v>767</v>
      </c>
      <c r="E11" s="4" t="s">
        <v>160</v>
      </c>
      <c r="F11" s="11">
        <v>1274.5</v>
      </c>
      <c r="G11" s="4"/>
      <c r="H11" s="4">
        <v>51210005</v>
      </c>
      <c r="I11" s="4" t="s">
        <v>758</v>
      </c>
    </row>
    <row r="12" spans="1:13" ht="15.75">
      <c r="A12" s="3"/>
      <c r="B12" s="4" t="s">
        <v>1803</v>
      </c>
      <c r="C12" s="4" t="s">
        <v>8</v>
      </c>
      <c r="D12" s="4" t="s">
        <v>768</v>
      </c>
      <c r="E12" s="4" t="s">
        <v>160</v>
      </c>
      <c r="F12" s="11">
        <v>500</v>
      </c>
      <c r="G12" s="4"/>
      <c r="H12" s="4">
        <v>51210006</v>
      </c>
      <c r="I12" s="4" t="s">
        <v>758</v>
      </c>
    </row>
    <row r="13" spans="1:13" ht="15.75">
      <c r="A13" s="3"/>
      <c r="B13" s="4" t="s">
        <v>1803</v>
      </c>
      <c r="C13" s="4" t="s">
        <v>8</v>
      </c>
      <c r="D13" s="4" t="s">
        <v>769</v>
      </c>
      <c r="E13" s="4" t="s">
        <v>160</v>
      </c>
      <c r="F13" s="11">
        <v>0</v>
      </c>
      <c r="G13" s="4"/>
      <c r="H13" s="4">
        <v>51210007</v>
      </c>
      <c r="I13" s="4" t="s">
        <v>758</v>
      </c>
    </row>
    <row r="14" spans="1:13" ht="15.75">
      <c r="A14" s="3"/>
      <c r="B14" s="4" t="s">
        <v>1803</v>
      </c>
      <c r="C14" s="4" t="s">
        <v>8</v>
      </c>
      <c r="D14" s="4" t="s">
        <v>770</v>
      </c>
      <c r="E14" s="4" t="s">
        <v>160</v>
      </c>
      <c r="F14" s="11">
        <v>500</v>
      </c>
      <c r="G14" s="4"/>
      <c r="H14" s="4">
        <v>51510001</v>
      </c>
      <c r="I14" s="4" t="s">
        <v>758</v>
      </c>
    </row>
    <row r="15" spans="1:13" ht="15.75">
      <c r="A15" s="3"/>
      <c r="B15" s="4" t="s">
        <v>1803</v>
      </c>
      <c r="C15" s="4" t="s">
        <v>62</v>
      </c>
      <c r="D15" s="4" t="s">
        <v>771</v>
      </c>
      <c r="E15" s="4" t="s">
        <v>160</v>
      </c>
      <c r="F15" s="11">
        <v>500</v>
      </c>
      <c r="G15" s="4"/>
      <c r="H15" s="4">
        <v>51210008</v>
      </c>
      <c r="I15" s="4" t="s">
        <v>758</v>
      </c>
    </row>
    <row r="16" spans="1:13" ht="15.75">
      <c r="A16" s="3"/>
      <c r="B16" s="4" t="s">
        <v>1803</v>
      </c>
      <c r="C16" s="4" t="s">
        <v>8</v>
      </c>
      <c r="D16" s="4" t="s">
        <v>772</v>
      </c>
      <c r="E16" s="4" t="s">
        <v>160</v>
      </c>
      <c r="F16" s="11">
        <v>30</v>
      </c>
      <c r="G16" s="4"/>
      <c r="H16" s="4">
        <v>51210009</v>
      </c>
      <c r="I16" s="4" t="s">
        <v>758</v>
      </c>
    </row>
    <row r="17" spans="1:9" ht="15.75">
      <c r="A17" s="3"/>
      <c r="B17" s="4" t="s">
        <v>1803</v>
      </c>
      <c r="C17" s="4" t="s">
        <v>62</v>
      </c>
      <c r="D17" s="4" t="s">
        <v>773</v>
      </c>
      <c r="E17" s="4" t="s">
        <v>160</v>
      </c>
      <c r="F17" s="11">
        <v>30</v>
      </c>
      <c r="G17" s="4"/>
      <c r="H17" s="4">
        <v>51210010</v>
      </c>
      <c r="I17" s="4" t="s">
        <v>758</v>
      </c>
    </row>
    <row r="18" spans="1:9" ht="15.75">
      <c r="A18" s="3"/>
      <c r="B18" s="4" t="s">
        <v>1803</v>
      </c>
      <c r="C18" s="4" t="s">
        <v>8</v>
      </c>
      <c r="D18" s="4" t="s">
        <v>774</v>
      </c>
      <c r="E18" s="4" t="s">
        <v>160</v>
      </c>
      <c r="F18" s="11">
        <v>3950</v>
      </c>
      <c r="G18" s="4">
        <v>2018</v>
      </c>
      <c r="H18" s="4">
        <v>52010001</v>
      </c>
      <c r="I18" s="4" t="s">
        <v>758</v>
      </c>
    </row>
    <row r="19" spans="1:9" ht="15.75">
      <c r="A19" s="3"/>
      <c r="B19" s="4" t="s">
        <v>1803</v>
      </c>
      <c r="C19" s="4" t="s">
        <v>8</v>
      </c>
      <c r="D19" s="4" t="s">
        <v>774</v>
      </c>
      <c r="E19" s="4" t="s">
        <v>160</v>
      </c>
      <c r="F19" s="11">
        <v>2399</v>
      </c>
      <c r="G19" s="4">
        <v>2018</v>
      </c>
      <c r="H19" s="4">
        <v>52010002</v>
      </c>
      <c r="I19" s="4" t="s">
        <v>758</v>
      </c>
    </row>
    <row r="20" spans="1:9" ht="15.75">
      <c r="A20" s="3"/>
      <c r="B20" s="4" t="s">
        <v>1803</v>
      </c>
      <c r="C20" s="4" t="s">
        <v>8</v>
      </c>
      <c r="D20" s="4" t="s">
        <v>775</v>
      </c>
      <c r="E20" s="4" t="s">
        <v>160</v>
      </c>
      <c r="F20" s="11">
        <v>2399</v>
      </c>
      <c r="G20" s="4">
        <v>2018</v>
      </c>
      <c r="H20" s="4">
        <v>52010003</v>
      </c>
      <c r="I20" s="4" t="s">
        <v>758</v>
      </c>
    </row>
    <row r="21" spans="1:9" ht="15.75">
      <c r="A21" s="3"/>
      <c r="B21" s="4" t="s">
        <v>1803</v>
      </c>
      <c r="C21" s="4" t="s">
        <v>8</v>
      </c>
      <c r="D21" s="4" t="s">
        <v>775</v>
      </c>
      <c r="E21" s="4" t="s">
        <v>160</v>
      </c>
      <c r="F21" s="11">
        <v>2399</v>
      </c>
      <c r="G21" s="4">
        <v>2018</v>
      </c>
      <c r="H21" s="4">
        <v>52010004</v>
      </c>
      <c r="I21" s="4" t="s">
        <v>758</v>
      </c>
    </row>
    <row r="22" spans="1:9" ht="15.75">
      <c r="A22" s="3"/>
      <c r="B22" s="4" t="s">
        <v>1803</v>
      </c>
      <c r="C22" s="4" t="s">
        <v>8</v>
      </c>
      <c r="D22" s="4" t="s">
        <v>775</v>
      </c>
      <c r="E22" s="4" t="s">
        <v>160</v>
      </c>
      <c r="F22" s="11">
        <v>2399</v>
      </c>
      <c r="G22" s="4">
        <v>2018</v>
      </c>
      <c r="H22" s="4">
        <v>52010005</v>
      </c>
      <c r="I22" s="4" t="s">
        <v>758</v>
      </c>
    </row>
    <row r="23" spans="1:9" ht="15.75">
      <c r="A23" s="3"/>
      <c r="B23" s="4" t="s">
        <v>1803</v>
      </c>
      <c r="C23" s="4" t="s">
        <v>8</v>
      </c>
      <c r="D23" s="4" t="s">
        <v>775</v>
      </c>
      <c r="E23" s="4" t="s">
        <v>160</v>
      </c>
      <c r="F23" s="11">
        <v>2399</v>
      </c>
      <c r="G23" s="4">
        <v>2018</v>
      </c>
      <c r="H23" s="4">
        <v>52010006</v>
      </c>
      <c r="I23" s="4" t="s">
        <v>758</v>
      </c>
    </row>
    <row r="24" spans="1:9" ht="15.75">
      <c r="A24" s="3"/>
      <c r="B24" s="4" t="s">
        <v>1803</v>
      </c>
      <c r="C24" s="4" t="s">
        <v>8</v>
      </c>
      <c r="D24" s="4" t="s">
        <v>775</v>
      </c>
      <c r="E24" s="4" t="s">
        <v>160</v>
      </c>
      <c r="F24" s="11">
        <v>2399</v>
      </c>
      <c r="G24" s="4">
        <v>2018</v>
      </c>
      <c r="H24" s="4">
        <v>52010007</v>
      </c>
      <c r="I24" s="4" t="s">
        <v>758</v>
      </c>
    </row>
    <row r="25" spans="1:9" ht="15.75">
      <c r="A25" s="3"/>
      <c r="B25" s="4" t="s">
        <v>1803</v>
      </c>
      <c r="C25" s="4" t="s">
        <v>8</v>
      </c>
      <c r="D25" s="4" t="s">
        <v>775</v>
      </c>
      <c r="E25" s="4" t="s">
        <v>160</v>
      </c>
      <c r="F25" s="11">
        <v>2399</v>
      </c>
      <c r="G25" s="4">
        <v>2018</v>
      </c>
      <c r="H25" s="4">
        <v>52010008</v>
      </c>
      <c r="I25" s="4" t="s">
        <v>758</v>
      </c>
    </row>
    <row r="26" spans="1:9" ht="15.75">
      <c r="A26" s="3"/>
      <c r="B26" s="4" t="s">
        <v>1803</v>
      </c>
      <c r="C26" s="4" t="s">
        <v>8</v>
      </c>
      <c r="D26" s="4" t="s">
        <v>775</v>
      </c>
      <c r="E26" s="4" t="s">
        <v>160</v>
      </c>
      <c r="F26" s="11">
        <v>2399</v>
      </c>
      <c r="G26" s="4">
        <v>2018</v>
      </c>
      <c r="H26" s="4">
        <v>52010009</v>
      </c>
      <c r="I26" s="4" t="s">
        <v>758</v>
      </c>
    </row>
    <row r="27" spans="1:9" ht="15.75">
      <c r="A27" s="3"/>
      <c r="B27" s="4" t="s">
        <v>1803</v>
      </c>
      <c r="C27" s="4" t="s">
        <v>8</v>
      </c>
      <c r="D27" s="4" t="s">
        <v>775</v>
      </c>
      <c r="E27" s="4" t="s">
        <v>160</v>
      </c>
      <c r="F27" s="11">
        <v>2399</v>
      </c>
      <c r="G27" s="4">
        <v>2018</v>
      </c>
      <c r="H27" s="4">
        <v>52010010</v>
      </c>
      <c r="I27" s="4" t="s">
        <v>758</v>
      </c>
    </row>
    <row r="28" spans="1:9" ht="15.75">
      <c r="A28" s="3"/>
      <c r="B28" s="4" t="s">
        <v>1803</v>
      </c>
      <c r="C28" s="4" t="s">
        <v>8</v>
      </c>
      <c r="D28" s="4" t="s">
        <v>775</v>
      </c>
      <c r="E28" s="4" t="s">
        <v>160</v>
      </c>
      <c r="F28" s="11">
        <v>2399</v>
      </c>
      <c r="G28" s="4">
        <v>2018</v>
      </c>
      <c r="H28" s="4">
        <v>52010011</v>
      </c>
      <c r="I28" s="4" t="s">
        <v>758</v>
      </c>
    </row>
    <row r="29" spans="1:9" ht="15.75">
      <c r="A29" s="3"/>
      <c r="B29" s="4" t="s">
        <v>1803</v>
      </c>
      <c r="C29" s="4" t="s">
        <v>8</v>
      </c>
      <c r="D29" s="4" t="s">
        <v>775</v>
      </c>
      <c r="E29" s="4" t="s">
        <v>160</v>
      </c>
      <c r="F29" s="11">
        <v>2690</v>
      </c>
      <c r="G29" s="4">
        <v>2018</v>
      </c>
      <c r="H29" s="4">
        <v>52010012</v>
      </c>
      <c r="I29" s="4" t="s">
        <v>758</v>
      </c>
    </row>
    <row r="30" spans="1:9" ht="15.75">
      <c r="A30" s="3"/>
      <c r="B30" s="4" t="s">
        <v>1803</v>
      </c>
      <c r="C30" s="4" t="s">
        <v>8</v>
      </c>
      <c r="D30" s="4" t="s">
        <v>776</v>
      </c>
      <c r="E30" s="4" t="s">
        <v>160</v>
      </c>
      <c r="F30" s="11">
        <v>2690</v>
      </c>
      <c r="G30" s="4">
        <v>2018</v>
      </c>
      <c r="H30" s="4">
        <v>52010013</v>
      </c>
      <c r="I30" s="4" t="s">
        <v>758</v>
      </c>
    </row>
    <row r="31" spans="1:9" ht="15.75">
      <c r="A31" s="3"/>
      <c r="B31" s="4" t="s">
        <v>1803</v>
      </c>
      <c r="C31" s="4" t="s">
        <v>8</v>
      </c>
      <c r="D31" s="4" t="s">
        <v>776</v>
      </c>
      <c r="E31" s="4" t="s">
        <v>160</v>
      </c>
      <c r="F31" s="11">
        <v>2690</v>
      </c>
      <c r="G31" s="4">
        <v>2018</v>
      </c>
      <c r="H31" s="4">
        <v>52010014</v>
      </c>
      <c r="I31" s="4" t="s">
        <v>758</v>
      </c>
    </row>
    <row r="32" spans="1:9" ht="15.75">
      <c r="A32" s="3"/>
      <c r="B32" s="4" t="s">
        <v>1803</v>
      </c>
      <c r="C32" s="4" t="s">
        <v>8</v>
      </c>
      <c r="D32" s="4" t="s">
        <v>776</v>
      </c>
      <c r="E32" s="4" t="s">
        <v>160</v>
      </c>
      <c r="F32" s="11">
        <v>2690</v>
      </c>
      <c r="G32" s="4">
        <v>2018</v>
      </c>
      <c r="H32" s="4">
        <v>52010015</v>
      </c>
      <c r="I32" s="4" t="s">
        <v>758</v>
      </c>
    </row>
    <row r="33" spans="1:9" ht="15.75">
      <c r="A33" s="3"/>
      <c r="B33" s="4" t="s">
        <v>1803</v>
      </c>
      <c r="C33" s="4" t="s">
        <v>8</v>
      </c>
      <c r="D33" s="4" t="s">
        <v>776</v>
      </c>
      <c r="E33" s="4" t="s">
        <v>160</v>
      </c>
      <c r="F33" s="11">
        <v>2690</v>
      </c>
      <c r="G33" s="4">
        <v>2018</v>
      </c>
      <c r="H33" s="4">
        <v>52010016</v>
      </c>
      <c r="I33" s="4" t="s">
        <v>758</v>
      </c>
    </row>
    <row r="34" spans="1:9" ht="15.75">
      <c r="A34" s="3"/>
      <c r="B34" s="4" t="s">
        <v>1803</v>
      </c>
      <c r="C34" s="4" t="s">
        <v>8</v>
      </c>
      <c r="D34" s="4" t="s">
        <v>776</v>
      </c>
      <c r="E34" s="4" t="s">
        <v>160</v>
      </c>
      <c r="F34" s="11">
        <v>2690</v>
      </c>
      <c r="G34" s="4">
        <v>2018</v>
      </c>
      <c r="H34" s="4">
        <v>52010017</v>
      </c>
      <c r="I34" s="4" t="s">
        <v>758</v>
      </c>
    </row>
    <row r="35" spans="1:9" ht="15.75">
      <c r="A35" s="3"/>
      <c r="B35" s="4" t="s">
        <v>1803</v>
      </c>
      <c r="C35" s="4" t="s">
        <v>8</v>
      </c>
      <c r="D35" s="4" t="s">
        <v>776</v>
      </c>
      <c r="E35" s="4" t="s">
        <v>160</v>
      </c>
      <c r="F35" s="11">
        <v>1290</v>
      </c>
      <c r="G35" s="4">
        <v>2018</v>
      </c>
      <c r="H35" s="4">
        <v>52010018</v>
      </c>
      <c r="I35" s="4" t="s">
        <v>758</v>
      </c>
    </row>
    <row r="36" spans="1:9" ht="15.75">
      <c r="A36" s="3"/>
      <c r="B36" s="4" t="s">
        <v>1803</v>
      </c>
      <c r="C36" s="4" t="s">
        <v>8</v>
      </c>
      <c r="D36" s="4" t="s">
        <v>777</v>
      </c>
      <c r="E36" s="4" t="s">
        <v>160</v>
      </c>
      <c r="F36" s="11">
        <v>1290</v>
      </c>
      <c r="G36" s="4">
        <v>2018</v>
      </c>
      <c r="H36" s="4">
        <v>52010019</v>
      </c>
      <c r="I36" s="4" t="s">
        <v>758</v>
      </c>
    </row>
    <row r="37" spans="1:9" ht="15.75">
      <c r="A37" s="3"/>
      <c r="B37" s="4" t="s">
        <v>1803</v>
      </c>
      <c r="C37" s="4" t="s">
        <v>8</v>
      </c>
      <c r="D37" s="4" t="s">
        <v>777</v>
      </c>
      <c r="E37" s="4" t="s">
        <v>160</v>
      </c>
      <c r="F37" s="11">
        <v>1290</v>
      </c>
      <c r="G37" s="4">
        <v>2018</v>
      </c>
      <c r="H37" s="4">
        <v>52010020</v>
      </c>
      <c r="I37" s="4" t="s">
        <v>758</v>
      </c>
    </row>
    <row r="38" spans="1:9" ht="15.75">
      <c r="A38" s="3"/>
      <c r="B38" s="4" t="s">
        <v>1803</v>
      </c>
      <c r="C38" s="4" t="s">
        <v>8</v>
      </c>
      <c r="D38" s="4" t="s">
        <v>777</v>
      </c>
      <c r="E38" s="4" t="s">
        <v>160</v>
      </c>
      <c r="F38" s="11">
        <v>1290</v>
      </c>
      <c r="G38" s="4">
        <v>2018</v>
      </c>
      <c r="H38" s="4">
        <v>52010021</v>
      </c>
      <c r="I38" s="4" t="s">
        <v>758</v>
      </c>
    </row>
    <row r="39" spans="1:9" ht="15.75">
      <c r="A39" s="3"/>
      <c r="B39" s="4" t="s">
        <v>1803</v>
      </c>
      <c r="C39" s="4" t="s">
        <v>8</v>
      </c>
      <c r="D39" s="4" t="s">
        <v>777</v>
      </c>
      <c r="E39" s="4" t="s">
        <v>160</v>
      </c>
      <c r="F39" s="11">
        <v>1290</v>
      </c>
      <c r="G39" s="4">
        <v>2018</v>
      </c>
      <c r="H39" s="4">
        <v>52010022</v>
      </c>
      <c r="I39" s="4" t="s">
        <v>758</v>
      </c>
    </row>
    <row r="40" spans="1:9" ht="15.75">
      <c r="A40" s="3"/>
      <c r="B40" s="4" t="s">
        <v>1803</v>
      </c>
      <c r="C40" s="4" t="s">
        <v>8</v>
      </c>
      <c r="D40" s="4" t="s">
        <v>777</v>
      </c>
      <c r="E40" s="4" t="s">
        <v>160</v>
      </c>
      <c r="F40" s="11">
        <v>1290</v>
      </c>
      <c r="G40" s="4">
        <v>2018</v>
      </c>
      <c r="H40" s="4">
        <v>52010023</v>
      </c>
      <c r="I40" s="4" t="s">
        <v>758</v>
      </c>
    </row>
    <row r="41" spans="1:9" ht="15.75">
      <c r="A41" s="3"/>
      <c r="B41" s="4" t="s">
        <v>1803</v>
      </c>
      <c r="C41" s="4" t="s">
        <v>8</v>
      </c>
      <c r="D41" s="4" t="s">
        <v>777</v>
      </c>
      <c r="E41" s="4" t="s">
        <v>160</v>
      </c>
      <c r="F41" s="11">
        <v>1290</v>
      </c>
      <c r="G41" s="4">
        <v>2018</v>
      </c>
      <c r="H41" s="4">
        <v>52010024</v>
      </c>
      <c r="I41" s="4" t="s">
        <v>758</v>
      </c>
    </row>
    <row r="42" spans="1:9" ht="15.75">
      <c r="A42" s="3"/>
      <c r="B42" s="4" t="s">
        <v>1803</v>
      </c>
      <c r="C42" s="4" t="s">
        <v>8</v>
      </c>
      <c r="D42" s="4" t="s">
        <v>777</v>
      </c>
      <c r="E42" s="4" t="s">
        <v>160</v>
      </c>
      <c r="F42" s="11">
        <v>1290</v>
      </c>
      <c r="G42" s="4">
        <v>2018</v>
      </c>
      <c r="H42" s="4">
        <v>52010025</v>
      </c>
      <c r="I42" s="4" t="s">
        <v>758</v>
      </c>
    </row>
    <row r="43" spans="1:9" ht="15.75">
      <c r="A43" s="3"/>
      <c r="B43" s="4" t="s">
        <v>1803</v>
      </c>
      <c r="C43" s="4" t="s">
        <v>8</v>
      </c>
      <c r="D43" s="4" t="s">
        <v>777</v>
      </c>
      <c r="E43" s="4" t="s">
        <v>160</v>
      </c>
      <c r="F43" s="11">
        <v>1290</v>
      </c>
      <c r="G43" s="4">
        <v>2018</v>
      </c>
      <c r="H43" s="4">
        <v>52010026</v>
      </c>
      <c r="I43" s="4" t="s">
        <v>758</v>
      </c>
    </row>
    <row r="44" spans="1:9" ht="15.75">
      <c r="A44" s="3"/>
      <c r="B44" s="4" t="s">
        <v>1803</v>
      </c>
      <c r="C44" s="4" t="s">
        <v>8</v>
      </c>
      <c r="D44" s="4" t="s">
        <v>777</v>
      </c>
      <c r="E44" s="4" t="s">
        <v>160</v>
      </c>
      <c r="F44" s="11">
        <v>2474</v>
      </c>
      <c r="G44" s="4">
        <v>2018</v>
      </c>
      <c r="H44" s="4">
        <v>52010027</v>
      </c>
      <c r="I44" s="4" t="s">
        <v>758</v>
      </c>
    </row>
    <row r="45" spans="1:9" ht="15.75">
      <c r="A45" s="3"/>
      <c r="B45" s="4" t="s">
        <v>1803</v>
      </c>
      <c r="C45" s="4" t="s">
        <v>8</v>
      </c>
      <c r="D45" s="4" t="s">
        <v>778</v>
      </c>
      <c r="E45" s="4" t="s">
        <v>160</v>
      </c>
      <c r="F45" s="11">
        <v>2474</v>
      </c>
      <c r="G45" s="4">
        <v>2018</v>
      </c>
      <c r="H45" s="4">
        <v>52010028</v>
      </c>
      <c r="I45" s="4" t="s">
        <v>758</v>
      </c>
    </row>
    <row r="46" spans="1:9" ht="15.75">
      <c r="A46" s="3"/>
      <c r="B46" s="4" t="s">
        <v>1803</v>
      </c>
      <c r="C46" s="4" t="s">
        <v>8</v>
      </c>
      <c r="D46" s="4" t="s">
        <v>778</v>
      </c>
      <c r="E46" s="4" t="s">
        <v>160</v>
      </c>
      <c r="F46" s="11">
        <v>2474</v>
      </c>
      <c r="G46" s="4">
        <v>2018</v>
      </c>
      <c r="H46" s="4">
        <v>52010029</v>
      </c>
      <c r="I46" s="4" t="s">
        <v>758</v>
      </c>
    </row>
    <row r="47" spans="1:9" ht="15.75">
      <c r="A47" s="3"/>
      <c r="B47" s="4" t="s">
        <v>1803</v>
      </c>
      <c r="C47" s="4" t="s">
        <v>8</v>
      </c>
      <c r="D47" s="4" t="s">
        <v>778</v>
      </c>
      <c r="E47" s="4" t="s">
        <v>160</v>
      </c>
      <c r="F47" s="11">
        <v>2474</v>
      </c>
      <c r="G47" s="4">
        <v>2018</v>
      </c>
      <c r="H47" s="4">
        <v>52010030</v>
      </c>
      <c r="I47" s="4" t="s">
        <v>758</v>
      </c>
    </row>
    <row r="48" spans="1:9" ht="15.75">
      <c r="A48" s="3"/>
      <c r="B48" s="4" t="s">
        <v>1803</v>
      </c>
      <c r="C48" s="4" t="s">
        <v>8</v>
      </c>
      <c r="D48" s="4" t="s">
        <v>778</v>
      </c>
      <c r="E48" s="4" t="s">
        <v>160</v>
      </c>
      <c r="F48" s="11">
        <v>2474</v>
      </c>
      <c r="G48" s="4">
        <v>2018</v>
      </c>
      <c r="H48" s="4">
        <v>52010031</v>
      </c>
      <c r="I48" s="4" t="s">
        <v>758</v>
      </c>
    </row>
    <row r="49" spans="1:9" ht="15.75">
      <c r="A49" s="3"/>
      <c r="B49" s="4" t="s">
        <v>1803</v>
      </c>
      <c r="C49" s="4" t="s">
        <v>8</v>
      </c>
      <c r="D49" s="4" t="s">
        <v>778</v>
      </c>
      <c r="E49" s="4" t="s">
        <v>160</v>
      </c>
      <c r="F49" s="11">
        <v>2474</v>
      </c>
      <c r="G49" s="4">
        <v>2018</v>
      </c>
      <c r="H49" s="4">
        <v>52010032</v>
      </c>
      <c r="I49" s="4" t="s">
        <v>758</v>
      </c>
    </row>
    <row r="50" spans="1:9" ht="15.75">
      <c r="A50" s="3"/>
      <c r="B50" s="4" t="s">
        <v>1803</v>
      </c>
      <c r="C50" s="4" t="s">
        <v>8</v>
      </c>
      <c r="D50" s="4" t="s">
        <v>778</v>
      </c>
      <c r="E50" s="4" t="s">
        <v>160</v>
      </c>
      <c r="F50" s="11">
        <v>2474</v>
      </c>
      <c r="G50" s="4">
        <v>2018</v>
      </c>
      <c r="H50" s="4">
        <v>52010033</v>
      </c>
      <c r="I50" s="4" t="s">
        <v>758</v>
      </c>
    </row>
    <row r="51" spans="1:9" ht="15.75">
      <c r="A51" s="3"/>
      <c r="B51" s="4" t="s">
        <v>1803</v>
      </c>
      <c r="C51" s="4" t="s">
        <v>8</v>
      </c>
      <c r="D51" s="4" t="s">
        <v>778</v>
      </c>
      <c r="E51" s="4" t="s">
        <v>160</v>
      </c>
      <c r="F51" s="11">
        <v>2474</v>
      </c>
      <c r="G51" s="4">
        <v>2018</v>
      </c>
      <c r="H51" s="4">
        <v>52010034</v>
      </c>
      <c r="I51" s="4" t="s">
        <v>758</v>
      </c>
    </row>
    <row r="52" spans="1:9" ht="15.75">
      <c r="A52" s="3"/>
      <c r="B52" s="4" t="s">
        <v>1803</v>
      </c>
      <c r="C52" s="4" t="s">
        <v>8</v>
      </c>
      <c r="D52" s="4" t="s">
        <v>778</v>
      </c>
      <c r="E52" s="4" t="s">
        <v>160</v>
      </c>
      <c r="F52" s="11">
        <v>2474</v>
      </c>
      <c r="G52" s="4">
        <v>2018</v>
      </c>
      <c r="H52" s="4">
        <v>52010035</v>
      </c>
      <c r="I52" s="4" t="s">
        <v>758</v>
      </c>
    </row>
    <row r="53" spans="1:9" ht="15.75">
      <c r="A53" s="3"/>
      <c r="B53" s="4" t="s">
        <v>1803</v>
      </c>
      <c r="C53" s="4" t="s">
        <v>8</v>
      </c>
      <c r="D53" s="4" t="s">
        <v>778</v>
      </c>
      <c r="E53" s="4" t="s">
        <v>160</v>
      </c>
      <c r="F53" s="11">
        <v>2474</v>
      </c>
      <c r="G53" s="4">
        <v>2018</v>
      </c>
      <c r="H53" s="4">
        <v>52010036</v>
      </c>
      <c r="I53" s="4" t="s">
        <v>758</v>
      </c>
    </row>
    <row r="54" spans="1:9" ht="15.75">
      <c r="A54" s="3"/>
      <c r="B54" s="4" t="s">
        <v>1803</v>
      </c>
      <c r="C54" s="4" t="s">
        <v>8</v>
      </c>
      <c r="D54" s="4" t="s">
        <v>778</v>
      </c>
      <c r="E54" s="4" t="s">
        <v>160</v>
      </c>
      <c r="F54" s="11">
        <v>2474</v>
      </c>
      <c r="G54" s="4">
        <v>2018</v>
      </c>
      <c r="H54" s="4">
        <v>52010037</v>
      </c>
      <c r="I54" s="4" t="s">
        <v>758</v>
      </c>
    </row>
    <row r="55" spans="1:9" ht="15.75">
      <c r="A55" s="3"/>
      <c r="B55" s="4" t="s">
        <v>1803</v>
      </c>
      <c r="C55" s="4" t="s">
        <v>8</v>
      </c>
      <c r="D55" s="4" t="s">
        <v>778</v>
      </c>
      <c r="E55" s="4" t="s">
        <v>160</v>
      </c>
      <c r="F55" s="11">
        <v>2474</v>
      </c>
      <c r="G55" s="4">
        <v>2018</v>
      </c>
      <c r="H55" s="4">
        <v>52010038</v>
      </c>
      <c r="I55" s="4" t="s">
        <v>758</v>
      </c>
    </row>
    <row r="56" spans="1:9" ht="15.75">
      <c r="A56" s="3"/>
      <c r="B56" s="4" t="s">
        <v>1803</v>
      </c>
      <c r="C56" s="4" t="s">
        <v>8</v>
      </c>
      <c r="D56" s="4" t="s">
        <v>778</v>
      </c>
      <c r="E56" s="4" t="s">
        <v>160</v>
      </c>
      <c r="F56" s="11">
        <v>2474</v>
      </c>
      <c r="G56" s="4">
        <v>2018</v>
      </c>
      <c r="H56" s="4">
        <v>52010039</v>
      </c>
      <c r="I56" s="4" t="s">
        <v>758</v>
      </c>
    </row>
    <row r="57" spans="1:9" ht="15.75">
      <c r="A57" s="3"/>
      <c r="B57" s="4" t="s">
        <v>1803</v>
      </c>
      <c r="C57" s="4" t="s">
        <v>8</v>
      </c>
      <c r="D57" s="4" t="s">
        <v>779</v>
      </c>
      <c r="E57" s="4" t="s">
        <v>160</v>
      </c>
      <c r="F57" s="11">
        <v>646.54999999999995</v>
      </c>
      <c r="G57" s="4">
        <v>2018</v>
      </c>
      <c r="H57" s="4">
        <v>52010040</v>
      </c>
      <c r="I57" s="4" t="s">
        <v>758</v>
      </c>
    </row>
    <row r="58" spans="1:9" ht="15.75">
      <c r="A58" s="3"/>
      <c r="B58" s="4" t="s">
        <v>1803</v>
      </c>
      <c r="C58" s="4" t="s">
        <v>8</v>
      </c>
      <c r="D58" s="4" t="s">
        <v>780</v>
      </c>
      <c r="E58" s="4" t="s">
        <v>160</v>
      </c>
      <c r="F58" s="11">
        <v>474.14</v>
      </c>
      <c r="G58" s="4">
        <v>2018</v>
      </c>
      <c r="H58" s="4">
        <v>52010041</v>
      </c>
      <c r="I58" s="4" t="s">
        <v>758</v>
      </c>
    </row>
    <row r="59" spans="1:9" ht="15.75">
      <c r="A59" s="3"/>
      <c r="B59" s="4" t="s">
        <v>1803</v>
      </c>
      <c r="C59" s="4" t="s">
        <v>8</v>
      </c>
      <c r="D59" s="4" t="s">
        <v>781</v>
      </c>
      <c r="E59" s="4" t="s">
        <v>160</v>
      </c>
      <c r="F59" s="11">
        <v>3400.86</v>
      </c>
      <c r="G59" s="4">
        <v>2018</v>
      </c>
      <c r="H59" s="4">
        <v>52010042</v>
      </c>
      <c r="I59" s="4" t="s">
        <v>758</v>
      </c>
    </row>
    <row r="60" spans="1:9" ht="15.75">
      <c r="A60" s="3"/>
      <c r="B60" s="4" t="s">
        <v>1803</v>
      </c>
      <c r="C60" s="4" t="s">
        <v>8</v>
      </c>
      <c r="D60" s="4" t="s">
        <v>782</v>
      </c>
      <c r="E60" s="4" t="s">
        <v>160</v>
      </c>
      <c r="F60" s="11">
        <v>2181.0300000000002</v>
      </c>
      <c r="G60" s="4">
        <v>2018</v>
      </c>
      <c r="H60" s="4">
        <v>52010043</v>
      </c>
      <c r="I60" s="4" t="s">
        <v>758</v>
      </c>
    </row>
    <row r="61" spans="1:9" ht="15.75">
      <c r="A61" s="3"/>
      <c r="B61" s="4" t="s">
        <v>1803</v>
      </c>
      <c r="C61" s="4" t="s">
        <v>8</v>
      </c>
      <c r="D61" s="4" t="s">
        <v>783</v>
      </c>
      <c r="E61" s="4" t="s">
        <v>160</v>
      </c>
      <c r="F61" s="11">
        <v>4900.8599999999997</v>
      </c>
      <c r="G61" s="4">
        <v>2018</v>
      </c>
      <c r="H61" s="4">
        <v>52010044</v>
      </c>
      <c r="I61" s="4" t="s">
        <v>758</v>
      </c>
    </row>
    <row r="62" spans="1:9" ht="15.75">
      <c r="A62" s="3"/>
      <c r="B62" s="4" t="s">
        <v>1803</v>
      </c>
      <c r="C62" s="4" t="s">
        <v>8</v>
      </c>
      <c r="D62" s="4" t="s">
        <v>784</v>
      </c>
      <c r="E62" s="4" t="s">
        <v>160</v>
      </c>
      <c r="F62" s="11">
        <v>3668.1</v>
      </c>
      <c r="G62" s="4">
        <v>2018</v>
      </c>
      <c r="H62" s="4">
        <v>52010045</v>
      </c>
      <c r="I62" s="4" t="s">
        <v>758</v>
      </c>
    </row>
    <row r="63" spans="1:9" ht="15.75">
      <c r="A63" s="3"/>
      <c r="B63" s="4" t="s">
        <v>1803</v>
      </c>
      <c r="C63" s="4" t="s">
        <v>8</v>
      </c>
      <c r="D63" s="4" t="s">
        <v>785</v>
      </c>
      <c r="E63" s="4" t="s">
        <v>160</v>
      </c>
      <c r="F63" s="11">
        <v>4000</v>
      </c>
      <c r="G63" s="4">
        <v>2018</v>
      </c>
      <c r="H63" s="4">
        <v>52010046</v>
      </c>
      <c r="I63" s="4" t="s">
        <v>758</v>
      </c>
    </row>
    <row r="64" spans="1:9" ht="15.75">
      <c r="A64" s="3"/>
      <c r="B64" s="4" t="s">
        <v>1803</v>
      </c>
      <c r="C64" s="4" t="s">
        <v>8</v>
      </c>
      <c r="D64" s="4" t="s">
        <v>786</v>
      </c>
      <c r="E64" s="4" t="s">
        <v>160</v>
      </c>
      <c r="F64" s="11">
        <v>4823.28</v>
      </c>
      <c r="G64" s="4">
        <v>2018</v>
      </c>
      <c r="H64" s="4">
        <v>52010047</v>
      </c>
      <c r="I64" s="4" t="s">
        <v>758</v>
      </c>
    </row>
    <row r="65" spans="1:9" ht="15.75">
      <c r="A65" s="3"/>
      <c r="B65" s="4" t="s">
        <v>1803</v>
      </c>
      <c r="C65" s="4" t="s">
        <v>8</v>
      </c>
      <c r="D65" s="4" t="s">
        <v>787</v>
      </c>
      <c r="E65" s="4" t="s">
        <v>160</v>
      </c>
      <c r="F65" s="11">
        <v>3250</v>
      </c>
      <c r="G65" s="4">
        <v>2018</v>
      </c>
      <c r="H65" s="4">
        <v>52010048</v>
      </c>
      <c r="I65" s="4" t="s">
        <v>758</v>
      </c>
    </row>
    <row r="66" spans="1:9" ht="15.75">
      <c r="A66" s="3"/>
      <c r="B66" s="4" t="s">
        <v>1803</v>
      </c>
      <c r="C66" s="4" t="s">
        <v>8</v>
      </c>
      <c r="D66" s="4" t="s">
        <v>788</v>
      </c>
      <c r="E66" s="4" t="s">
        <v>160</v>
      </c>
      <c r="F66" s="11">
        <v>405.17</v>
      </c>
      <c r="G66" s="4">
        <v>2018</v>
      </c>
      <c r="H66" s="4">
        <v>52010049</v>
      </c>
      <c r="I66" s="4" t="s">
        <v>758</v>
      </c>
    </row>
    <row r="67" spans="1:9" ht="15.75">
      <c r="A67" s="3"/>
      <c r="B67" s="4" t="s">
        <v>1803</v>
      </c>
      <c r="C67" s="4" t="s">
        <v>8</v>
      </c>
      <c r="D67" s="4" t="s">
        <v>789</v>
      </c>
      <c r="E67" s="4" t="s">
        <v>160</v>
      </c>
      <c r="F67" s="11">
        <v>3275.86</v>
      </c>
      <c r="G67" s="4">
        <v>2018</v>
      </c>
      <c r="H67" s="4">
        <v>52010050</v>
      </c>
      <c r="I67" s="4" t="s">
        <v>758</v>
      </c>
    </row>
    <row r="68" spans="1:9" ht="15.75">
      <c r="A68" s="3"/>
      <c r="B68" s="4" t="s">
        <v>1803</v>
      </c>
      <c r="C68" s="4" t="s">
        <v>8</v>
      </c>
      <c r="D68" s="4" t="s">
        <v>790</v>
      </c>
      <c r="E68" s="4" t="s">
        <v>160</v>
      </c>
      <c r="F68" s="11">
        <v>515.52</v>
      </c>
      <c r="G68" s="4">
        <v>2018</v>
      </c>
      <c r="H68" s="4">
        <v>52010051</v>
      </c>
      <c r="I68" s="4" t="s">
        <v>758</v>
      </c>
    </row>
    <row r="69" spans="1:9" ht="15.75">
      <c r="A69" s="3"/>
      <c r="B69" s="4" t="s">
        <v>1803</v>
      </c>
      <c r="C69" s="4" t="s">
        <v>8</v>
      </c>
      <c r="D69" s="4" t="s">
        <v>791</v>
      </c>
      <c r="E69" s="4" t="s">
        <v>160</v>
      </c>
      <c r="F69" s="11">
        <v>1275.8599999999999</v>
      </c>
      <c r="G69" s="4">
        <v>2018</v>
      </c>
      <c r="H69" s="4">
        <v>52010052</v>
      </c>
      <c r="I69" s="4" t="s">
        <v>758</v>
      </c>
    </row>
    <row r="70" spans="1:9" ht="15.75">
      <c r="A70" s="3"/>
      <c r="B70" s="4" t="s">
        <v>1803</v>
      </c>
      <c r="C70" s="4" t="s">
        <v>8</v>
      </c>
      <c r="D70" s="4" t="s">
        <v>792</v>
      </c>
      <c r="E70" s="4" t="s">
        <v>160</v>
      </c>
      <c r="F70" s="11">
        <v>1017.24</v>
      </c>
      <c r="G70" s="4">
        <v>2018</v>
      </c>
      <c r="H70" s="4">
        <v>52010053</v>
      </c>
      <c r="I70" s="4" t="s">
        <v>758</v>
      </c>
    </row>
    <row r="71" spans="1:9" ht="15.75">
      <c r="A71" s="3"/>
      <c r="B71" s="4" t="s">
        <v>1803</v>
      </c>
      <c r="C71" s="4" t="s">
        <v>8</v>
      </c>
      <c r="D71" s="4" t="s">
        <v>793</v>
      </c>
      <c r="E71" s="4" t="s">
        <v>160</v>
      </c>
      <c r="F71" s="11">
        <v>1017.24</v>
      </c>
      <c r="G71" s="4">
        <v>2018</v>
      </c>
      <c r="H71" s="4">
        <v>52010054</v>
      </c>
      <c r="I71" s="4" t="s">
        <v>758</v>
      </c>
    </row>
    <row r="72" spans="1:9" ht="15.75">
      <c r="A72" s="3"/>
      <c r="B72" s="4" t="s">
        <v>1803</v>
      </c>
      <c r="C72" s="4" t="s">
        <v>8</v>
      </c>
      <c r="D72" s="4" t="s">
        <v>794</v>
      </c>
      <c r="E72" s="4" t="s">
        <v>160</v>
      </c>
      <c r="F72" s="11">
        <v>60000</v>
      </c>
      <c r="H72" s="4">
        <v>52010055</v>
      </c>
      <c r="I72" s="4" t="s">
        <v>758</v>
      </c>
    </row>
    <row r="73" spans="1:9" ht="15.75">
      <c r="A73" s="3"/>
      <c r="B73" s="4" t="s">
        <v>1803</v>
      </c>
      <c r="C73" s="4" t="s">
        <v>8</v>
      </c>
      <c r="D73" s="4" t="s">
        <v>795</v>
      </c>
      <c r="E73" s="4" t="s">
        <v>160</v>
      </c>
      <c r="F73" s="11">
        <v>3789</v>
      </c>
      <c r="G73" s="4">
        <v>2019</v>
      </c>
      <c r="H73" s="4">
        <v>52010056</v>
      </c>
      <c r="I73" s="4" t="s">
        <v>758</v>
      </c>
    </row>
    <row r="74" spans="1:9" ht="15.75">
      <c r="A74" s="3"/>
      <c r="B74" s="4" t="s">
        <v>1803</v>
      </c>
      <c r="C74" s="4" t="s">
        <v>8</v>
      </c>
      <c r="D74" s="4" t="s">
        <v>796</v>
      </c>
      <c r="E74" s="4" t="s">
        <v>14</v>
      </c>
      <c r="F74" s="11">
        <v>800</v>
      </c>
      <c r="G74" s="4"/>
      <c r="H74" s="4">
        <v>51510001</v>
      </c>
      <c r="I74" s="4" t="s">
        <v>758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A1:M12"/>
  <sheetViews>
    <sheetView workbookViewId="0">
      <selection activeCell="D2" sqref="D2"/>
    </sheetView>
  </sheetViews>
  <sheetFormatPr baseColWidth="10" defaultRowHeight="15"/>
  <cols>
    <col min="2" max="2" width="24" bestFit="1" customWidth="1"/>
    <col min="3" max="3" width="13.140625" bestFit="1" customWidth="1"/>
    <col min="4" max="4" width="90" customWidth="1"/>
    <col min="5" max="5" width="23.5703125" customWidth="1"/>
    <col min="6" max="6" width="30.5703125" customWidth="1"/>
    <col min="7" max="7" width="24.140625" customWidth="1"/>
    <col min="8" max="8" width="26.5703125" customWidth="1"/>
    <col min="9" max="9" width="35" bestFit="1" customWidth="1"/>
    <col min="13" max="13" width="2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4</v>
      </c>
      <c r="F3" s="9" t="s">
        <v>5</v>
      </c>
      <c r="G3" s="9" t="s">
        <v>6</v>
      </c>
      <c r="H3" s="9" t="s">
        <v>7</v>
      </c>
      <c r="I3" s="2" t="s">
        <v>1716</v>
      </c>
      <c r="M3" s="2"/>
    </row>
    <row r="4" spans="1:13" ht="15.75">
      <c r="A4" s="3"/>
      <c r="B4" s="4" t="s">
        <v>797</v>
      </c>
      <c r="C4" s="4" t="s">
        <v>8</v>
      </c>
      <c r="D4" s="4" t="s">
        <v>798</v>
      </c>
      <c r="E4" s="4" t="s">
        <v>14</v>
      </c>
      <c r="F4" s="11">
        <v>1500</v>
      </c>
      <c r="G4" s="4">
        <v>51111001</v>
      </c>
      <c r="H4" s="4" t="s">
        <v>799</v>
      </c>
    </row>
    <row r="5" spans="1:13" ht="15.75">
      <c r="A5" s="3"/>
      <c r="B5" s="4" t="s">
        <v>797</v>
      </c>
      <c r="C5" s="4" t="s">
        <v>8</v>
      </c>
      <c r="D5" s="4" t="s">
        <v>800</v>
      </c>
      <c r="E5" s="4" t="s">
        <v>160</v>
      </c>
      <c r="F5" s="11">
        <v>100</v>
      </c>
      <c r="G5" s="16" t="s">
        <v>40</v>
      </c>
      <c r="H5" s="4" t="s">
        <v>799</v>
      </c>
    </row>
    <row r="6" spans="1:13" ht="15.75">
      <c r="A6" s="3"/>
      <c r="B6" s="4" t="s">
        <v>797</v>
      </c>
      <c r="C6" s="4" t="s">
        <v>8</v>
      </c>
      <c r="D6" s="4" t="s">
        <v>801</v>
      </c>
      <c r="E6" s="4" t="s">
        <v>14</v>
      </c>
      <c r="F6" s="11">
        <v>50</v>
      </c>
      <c r="G6" s="4">
        <v>51111002</v>
      </c>
      <c r="H6" s="4" t="s">
        <v>799</v>
      </c>
    </row>
    <row r="7" spans="1:13" ht="15.75">
      <c r="B7" s="34" t="s">
        <v>797</v>
      </c>
      <c r="C7" s="34" t="s">
        <v>8</v>
      </c>
      <c r="D7" s="34" t="s">
        <v>1584</v>
      </c>
      <c r="E7" s="34" t="s">
        <v>160</v>
      </c>
      <c r="F7" s="35">
        <v>500</v>
      </c>
      <c r="G7" s="34">
        <v>56511003</v>
      </c>
      <c r="H7" s="31" t="s">
        <v>799</v>
      </c>
    </row>
    <row r="8" spans="1:13" ht="18.75" customHeight="1">
      <c r="B8" s="4" t="s">
        <v>797</v>
      </c>
      <c r="C8" s="4" t="s">
        <v>62</v>
      </c>
      <c r="D8" s="43" t="s">
        <v>1715</v>
      </c>
      <c r="E8" s="4" t="s">
        <v>160</v>
      </c>
      <c r="F8" s="4" t="s">
        <v>582</v>
      </c>
      <c r="G8" s="4">
        <v>51111004</v>
      </c>
      <c r="H8" s="4" t="s">
        <v>799</v>
      </c>
      <c r="I8" s="4" t="s">
        <v>1717</v>
      </c>
    </row>
    <row r="9" spans="1:13" ht="15.75">
      <c r="B9" s="4" t="s">
        <v>797</v>
      </c>
      <c r="C9" s="4" t="s">
        <v>15</v>
      </c>
      <c r="D9" s="4" t="s">
        <v>1718</v>
      </c>
      <c r="E9" s="4" t="s">
        <v>14</v>
      </c>
      <c r="F9" s="45">
        <v>200</v>
      </c>
      <c r="G9" s="4">
        <v>51111005</v>
      </c>
      <c r="H9" s="4" t="s">
        <v>799</v>
      </c>
    </row>
    <row r="10" spans="1:13" ht="15.75">
      <c r="B10" s="4" t="s">
        <v>797</v>
      </c>
      <c r="C10" s="4" t="s">
        <v>8</v>
      </c>
      <c r="D10" s="4" t="s">
        <v>1719</v>
      </c>
      <c r="E10" s="4" t="s">
        <v>14</v>
      </c>
      <c r="F10" s="45">
        <v>40</v>
      </c>
      <c r="G10" s="4">
        <v>51111006</v>
      </c>
      <c r="H10" s="4" t="s">
        <v>799</v>
      </c>
    </row>
    <row r="11" spans="1:13" ht="15.75">
      <c r="B11" s="4" t="s">
        <v>797</v>
      </c>
      <c r="C11" s="4" t="s">
        <v>62</v>
      </c>
      <c r="D11" s="4" t="s">
        <v>1720</v>
      </c>
      <c r="E11" s="4" t="s">
        <v>14</v>
      </c>
      <c r="F11" s="4" t="s">
        <v>1721</v>
      </c>
      <c r="G11" s="4">
        <v>51111007</v>
      </c>
      <c r="H11" s="4" t="s">
        <v>799</v>
      </c>
    </row>
    <row r="12" spans="1:13" ht="15.75">
      <c r="B12" s="4" t="s">
        <v>797</v>
      </c>
      <c r="C12" s="34" t="s">
        <v>8</v>
      </c>
      <c r="D12" s="34" t="s">
        <v>1957</v>
      </c>
      <c r="E12" s="34" t="s">
        <v>160</v>
      </c>
      <c r="F12" s="11">
        <v>10990</v>
      </c>
      <c r="G12" s="34">
        <v>51527008</v>
      </c>
      <c r="H12" s="31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52"/>
  <sheetViews>
    <sheetView topLeftCell="A37" workbookViewId="0">
      <selection activeCell="D2" sqref="D2"/>
    </sheetView>
  </sheetViews>
  <sheetFormatPr baseColWidth="10" defaultRowHeight="15"/>
  <cols>
    <col min="2" max="2" width="36.7109375" bestFit="1" customWidth="1"/>
    <col min="3" max="3" width="20.5703125" bestFit="1" customWidth="1"/>
    <col min="4" max="4" width="83.5703125" customWidth="1"/>
    <col min="5" max="5" width="36.85546875" customWidth="1"/>
    <col min="6" max="6" width="25.7109375" customWidth="1"/>
    <col min="7" max="7" width="26.85546875" customWidth="1"/>
    <col min="8" max="8" width="18.7109375" bestFit="1" customWidth="1"/>
    <col min="9" max="9" width="20.28515625" bestFit="1" customWidth="1"/>
    <col min="13" max="13" width="2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2"/>
    </row>
    <row r="4" spans="1:13" ht="15.75">
      <c r="A4" s="3"/>
      <c r="B4" s="4" t="s">
        <v>1804</v>
      </c>
      <c r="C4" s="4" t="s">
        <v>8</v>
      </c>
      <c r="D4" s="4" t="s">
        <v>507</v>
      </c>
      <c r="E4" s="4" t="s">
        <v>802</v>
      </c>
      <c r="F4" s="4" t="s">
        <v>14</v>
      </c>
      <c r="G4" s="11">
        <v>2500</v>
      </c>
      <c r="H4" s="4">
        <v>51112001</v>
      </c>
      <c r="I4" s="4" t="s">
        <v>803</v>
      </c>
    </row>
    <row r="5" spans="1:13" ht="15.75">
      <c r="A5" s="3"/>
      <c r="B5" s="4" t="s">
        <v>1804</v>
      </c>
      <c r="C5" s="4" t="s">
        <v>37</v>
      </c>
      <c r="D5" s="4" t="s">
        <v>804</v>
      </c>
      <c r="E5" s="4" t="s">
        <v>805</v>
      </c>
      <c r="F5" s="4" t="s">
        <v>81</v>
      </c>
      <c r="G5" s="11">
        <v>70</v>
      </c>
      <c r="H5" s="4">
        <v>51112002</v>
      </c>
      <c r="I5" s="4" t="s">
        <v>803</v>
      </c>
    </row>
    <row r="6" spans="1:13" ht="15.75">
      <c r="A6" s="3"/>
      <c r="B6" s="4" t="s">
        <v>1804</v>
      </c>
      <c r="C6" s="4" t="s">
        <v>8</v>
      </c>
      <c r="D6" s="4" t="s">
        <v>806</v>
      </c>
      <c r="E6" s="4"/>
      <c r="F6" s="4" t="s">
        <v>160</v>
      </c>
      <c r="G6" s="11">
        <v>450</v>
      </c>
      <c r="H6" s="4">
        <v>51212001</v>
      </c>
      <c r="I6" s="4" t="s">
        <v>803</v>
      </c>
    </row>
    <row r="7" spans="1:13" ht="15.75">
      <c r="A7" s="3"/>
      <c r="B7" s="4" t="s">
        <v>1804</v>
      </c>
      <c r="C7" s="4" t="s">
        <v>8</v>
      </c>
      <c r="D7" s="4" t="s">
        <v>807</v>
      </c>
      <c r="E7" s="4" t="s">
        <v>808</v>
      </c>
      <c r="F7" s="4" t="s">
        <v>160</v>
      </c>
      <c r="G7" s="11">
        <v>400</v>
      </c>
      <c r="H7" s="4">
        <v>51212002</v>
      </c>
      <c r="I7" s="4" t="s">
        <v>803</v>
      </c>
    </row>
    <row r="8" spans="1:13" ht="15.75">
      <c r="A8" s="3"/>
      <c r="B8" s="4" t="s">
        <v>1804</v>
      </c>
      <c r="C8" s="4" t="s">
        <v>8</v>
      </c>
      <c r="D8" s="4" t="s">
        <v>809</v>
      </c>
      <c r="E8" s="4"/>
      <c r="F8" s="4" t="s">
        <v>160</v>
      </c>
      <c r="G8" s="11">
        <v>100</v>
      </c>
      <c r="H8" s="4">
        <v>55112001</v>
      </c>
      <c r="I8" s="4" t="s">
        <v>803</v>
      </c>
    </row>
    <row r="9" spans="1:13" ht="15.75">
      <c r="A9" s="3"/>
      <c r="B9" s="4" t="s">
        <v>1804</v>
      </c>
      <c r="C9" s="4" t="s">
        <v>141</v>
      </c>
      <c r="D9" s="4" t="s">
        <v>810</v>
      </c>
      <c r="E9" s="4"/>
      <c r="F9" s="4" t="s">
        <v>160</v>
      </c>
      <c r="G9" s="11">
        <v>3500</v>
      </c>
      <c r="H9" s="4">
        <v>56012001</v>
      </c>
      <c r="I9" s="4" t="s">
        <v>803</v>
      </c>
    </row>
    <row r="10" spans="1:13" ht="15.75">
      <c r="A10" s="3"/>
      <c r="B10" s="4" t="s">
        <v>1804</v>
      </c>
      <c r="C10" s="4" t="s">
        <v>418</v>
      </c>
      <c r="D10" s="4" t="s">
        <v>811</v>
      </c>
      <c r="E10" s="4"/>
      <c r="F10" s="4" t="s">
        <v>160</v>
      </c>
      <c r="G10" s="11">
        <v>350</v>
      </c>
      <c r="H10" s="4">
        <v>56012002</v>
      </c>
      <c r="I10" s="4" t="s">
        <v>803</v>
      </c>
    </row>
    <row r="11" spans="1:13" ht="15.75">
      <c r="A11" s="3"/>
      <c r="B11" s="4" t="s">
        <v>1804</v>
      </c>
      <c r="C11" s="4" t="s">
        <v>8</v>
      </c>
      <c r="D11" s="4" t="s">
        <v>812</v>
      </c>
      <c r="E11" s="4"/>
      <c r="F11" s="4" t="s">
        <v>160</v>
      </c>
      <c r="G11" s="11">
        <v>2700</v>
      </c>
      <c r="H11" s="4">
        <v>56012003</v>
      </c>
      <c r="I11" s="4" t="s">
        <v>803</v>
      </c>
    </row>
    <row r="12" spans="1:13" ht="15.75">
      <c r="A12" s="3"/>
      <c r="B12" s="4" t="s">
        <v>1804</v>
      </c>
      <c r="C12" s="4" t="s">
        <v>8</v>
      </c>
      <c r="D12" s="4" t="s">
        <v>813</v>
      </c>
      <c r="E12" s="4" t="s">
        <v>814</v>
      </c>
      <c r="F12" s="4" t="s">
        <v>160</v>
      </c>
      <c r="G12" s="11">
        <v>200</v>
      </c>
      <c r="H12" s="4">
        <v>56012004</v>
      </c>
      <c r="I12" s="4" t="s">
        <v>803</v>
      </c>
    </row>
    <row r="13" spans="1:13" ht="15.75">
      <c r="A13" s="3"/>
      <c r="B13" s="4" t="s">
        <v>1804</v>
      </c>
      <c r="C13" s="4" t="s">
        <v>8</v>
      </c>
      <c r="D13" s="4" t="s">
        <v>815</v>
      </c>
      <c r="E13" s="4" t="s">
        <v>816</v>
      </c>
      <c r="F13" s="4" t="s">
        <v>533</v>
      </c>
      <c r="G13" s="11">
        <v>0</v>
      </c>
      <c r="H13" s="4">
        <v>56012005</v>
      </c>
      <c r="I13" s="4" t="s">
        <v>803</v>
      </c>
    </row>
    <row r="14" spans="1:13" ht="15.75">
      <c r="A14" s="3"/>
      <c r="B14" s="4" t="s">
        <v>1804</v>
      </c>
      <c r="C14" s="4" t="s">
        <v>15</v>
      </c>
      <c r="D14" s="4" t="s">
        <v>818</v>
      </c>
      <c r="E14" s="4" t="s">
        <v>819</v>
      </c>
      <c r="F14" s="4" t="s">
        <v>160</v>
      </c>
      <c r="G14" s="11">
        <v>1500</v>
      </c>
      <c r="H14" s="4">
        <v>56012006</v>
      </c>
      <c r="I14" s="4" t="s">
        <v>803</v>
      </c>
    </row>
    <row r="15" spans="1:13" ht="15.75">
      <c r="A15" s="3"/>
      <c r="B15" s="4" t="s">
        <v>1804</v>
      </c>
      <c r="C15" s="4" t="s">
        <v>8</v>
      </c>
      <c r="D15" s="4" t="s">
        <v>820</v>
      </c>
      <c r="E15" s="4"/>
      <c r="F15" s="4" t="s">
        <v>160</v>
      </c>
      <c r="G15" s="11">
        <v>3000</v>
      </c>
      <c r="H15" s="4">
        <v>56012007</v>
      </c>
      <c r="I15" s="4" t="s">
        <v>803</v>
      </c>
    </row>
    <row r="16" spans="1:13" ht="15.75">
      <c r="A16" s="3"/>
      <c r="B16" s="4" t="s">
        <v>1804</v>
      </c>
      <c r="C16" s="4" t="s">
        <v>8</v>
      </c>
      <c r="D16" s="4" t="s">
        <v>821</v>
      </c>
      <c r="E16" s="4"/>
      <c r="F16" s="4" t="s">
        <v>14</v>
      </c>
      <c r="G16" s="11">
        <v>150</v>
      </c>
      <c r="H16" s="4">
        <v>56012008</v>
      </c>
      <c r="I16" s="4" t="s">
        <v>803</v>
      </c>
    </row>
    <row r="17" spans="1:9" ht="15.75">
      <c r="A17" s="3"/>
      <c r="B17" s="4" t="s">
        <v>1804</v>
      </c>
      <c r="C17" s="4" t="s">
        <v>8</v>
      </c>
      <c r="D17" s="4" t="s">
        <v>822</v>
      </c>
      <c r="E17" s="4"/>
      <c r="F17" s="4" t="s">
        <v>160</v>
      </c>
      <c r="G17" s="11">
        <v>200</v>
      </c>
      <c r="H17" s="4">
        <v>56012009</v>
      </c>
      <c r="I17" s="4" t="s">
        <v>803</v>
      </c>
    </row>
    <row r="18" spans="1:9" ht="15.75">
      <c r="A18" s="3"/>
      <c r="B18" s="4" t="s">
        <v>1804</v>
      </c>
      <c r="C18" s="4" t="s">
        <v>8</v>
      </c>
      <c r="D18" s="4" t="s">
        <v>823</v>
      </c>
      <c r="E18" s="4" t="s">
        <v>824</v>
      </c>
      <c r="F18" s="4" t="s">
        <v>1767</v>
      </c>
      <c r="G18" s="11">
        <v>20000</v>
      </c>
      <c r="H18" s="4">
        <v>56012010</v>
      </c>
      <c r="I18" s="4" t="s">
        <v>803</v>
      </c>
    </row>
    <row r="19" spans="1:9" ht="15.75">
      <c r="A19" s="3"/>
      <c r="B19" s="4" t="s">
        <v>1804</v>
      </c>
      <c r="C19" s="4" t="s">
        <v>8</v>
      </c>
      <c r="D19" s="4" t="s">
        <v>825</v>
      </c>
      <c r="E19" s="4"/>
      <c r="F19" s="4" t="s">
        <v>160</v>
      </c>
      <c r="G19" s="11">
        <v>15000</v>
      </c>
      <c r="H19" s="4">
        <v>56012011</v>
      </c>
      <c r="I19" s="4" t="s">
        <v>803</v>
      </c>
    </row>
    <row r="20" spans="1:9" ht="15.75">
      <c r="A20" s="3"/>
      <c r="B20" s="4" t="s">
        <v>1804</v>
      </c>
      <c r="C20" s="4" t="s">
        <v>8</v>
      </c>
      <c r="D20" s="4" t="s">
        <v>826</v>
      </c>
      <c r="E20" s="4"/>
      <c r="F20" s="4" t="s">
        <v>160</v>
      </c>
      <c r="G20" s="11">
        <v>100</v>
      </c>
      <c r="H20" s="4">
        <v>56012012</v>
      </c>
      <c r="I20" s="4" t="s">
        <v>803</v>
      </c>
    </row>
    <row r="21" spans="1:9" ht="15.75">
      <c r="A21" s="3"/>
      <c r="B21" s="4" t="s">
        <v>1804</v>
      </c>
      <c r="C21" s="4" t="s">
        <v>8</v>
      </c>
      <c r="D21" s="4" t="s">
        <v>827</v>
      </c>
      <c r="E21" s="4"/>
      <c r="F21" s="4" t="s">
        <v>160</v>
      </c>
      <c r="G21" s="11">
        <v>1500</v>
      </c>
      <c r="H21" s="4">
        <v>56012013</v>
      </c>
      <c r="I21" s="4" t="s">
        <v>803</v>
      </c>
    </row>
    <row r="22" spans="1:9" ht="15.75">
      <c r="A22" s="3"/>
      <c r="B22" s="4" t="s">
        <v>1804</v>
      </c>
      <c r="C22" s="4" t="s">
        <v>15</v>
      </c>
      <c r="D22" s="4" t="s">
        <v>828</v>
      </c>
      <c r="E22" s="4"/>
      <c r="F22" s="4" t="s">
        <v>160</v>
      </c>
      <c r="G22" s="11">
        <v>3800</v>
      </c>
      <c r="H22" s="4">
        <v>56012014</v>
      </c>
      <c r="I22" s="4" t="s">
        <v>803</v>
      </c>
    </row>
    <row r="23" spans="1:9" ht="15.75">
      <c r="A23" s="3"/>
      <c r="B23" s="4" t="s">
        <v>1804</v>
      </c>
      <c r="C23" s="4" t="s">
        <v>8</v>
      </c>
      <c r="D23" s="4" t="s">
        <v>829</v>
      </c>
      <c r="E23" s="4"/>
      <c r="F23" s="4" t="s">
        <v>160</v>
      </c>
      <c r="G23" s="11">
        <v>6000</v>
      </c>
      <c r="H23" s="4">
        <v>56012015</v>
      </c>
      <c r="I23" s="4" t="s">
        <v>803</v>
      </c>
    </row>
    <row r="24" spans="1:9" ht="15.75">
      <c r="A24" s="3"/>
      <c r="B24" s="4" t="s">
        <v>1804</v>
      </c>
      <c r="C24" s="4" t="s">
        <v>418</v>
      </c>
      <c r="D24" s="4" t="s">
        <v>830</v>
      </c>
      <c r="E24" s="4"/>
      <c r="F24" s="4" t="s">
        <v>160</v>
      </c>
      <c r="G24" s="11">
        <v>3000</v>
      </c>
      <c r="H24" s="4">
        <v>56012016</v>
      </c>
      <c r="I24" s="4" t="s">
        <v>803</v>
      </c>
    </row>
    <row r="25" spans="1:9" ht="15.75">
      <c r="A25" s="3"/>
      <c r="B25" s="4" t="s">
        <v>1804</v>
      </c>
      <c r="C25" s="4" t="s">
        <v>62</v>
      </c>
      <c r="D25" s="4" t="s">
        <v>831</v>
      </c>
      <c r="E25" s="4"/>
      <c r="F25" s="4" t="s">
        <v>160</v>
      </c>
      <c r="G25" s="11">
        <v>1800</v>
      </c>
      <c r="H25" s="4">
        <v>56012017</v>
      </c>
      <c r="I25" s="4" t="s">
        <v>803</v>
      </c>
    </row>
    <row r="26" spans="1:9" ht="15.75">
      <c r="A26" s="3"/>
      <c r="B26" s="4" t="s">
        <v>1804</v>
      </c>
      <c r="C26" s="4" t="s">
        <v>8</v>
      </c>
      <c r="D26" s="4" t="s">
        <v>832</v>
      </c>
      <c r="E26" s="4"/>
      <c r="F26" s="4" t="s">
        <v>160</v>
      </c>
      <c r="G26" s="11">
        <v>20000</v>
      </c>
      <c r="H26" s="4">
        <v>56012018</v>
      </c>
      <c r="I26" s="4" t="s">
        <v>803</v>
      </c>
    </row>
    <row r="27" spans="1:9" ht="15.75">
      <c r="A27" s="3"/>
      <c r="B27" s="4" t="s">
        <v>1804</v>
      </c>
      <c r="C27" s="4" t="s">
        <v>8</v>
      </c>
      <c r="D27" s="4" t="s">
        <v>833</v>
      </c>
      <c r="E27" s="4"/>
      <c r="F27" s="4" t="s">
        <v>160</v>
      </c>
      <c r="G27" s="11">
        <v>500</v>
      </c>
      <c r="H27" s="4">
        <v>56012019</v>
      </c>
      <c r="I27" s="4" t="s">
        <v>803</v>
      </c>
    </row>
    <row r="28" spans="1:9" ht="15.75">
      <c r="A28" s="3"/>
      <c r="B28" s="4" t="s">
        <v>1804</v>
      </c>
      <c r="C28" s="4" t="s">
        <v>8</v>
      </c>
      <c r="D28" s="4" t="s">
        <v>834</v>
      </c>
      <c r="E28" s="4" t="s">
        <v>835</v>
      </c>
      <c r="F28" s="4" t="s">
        <v>533</v>
      </c>
      <c r="G28" s="11">
        <v>0</v>
      </c>
      <c r="H28" s="4">
        <v>56012020</v>
      </c>
      <c r="I28" s="4" t="s">
        <v>803</v>
      </c>
    </row>
    <row r="29" spans="1:9" ht="15.75">
      <c r="A29" s="3"/>
      <c r="B29" s="4" t="s">
        <v>1804</v>
      </c>
      <c r="C29" s="4" t="s">
        <v>8</v>
      </c>
      <c r="D29" s="4" t="s">
        <v>836</v>
      </c>
      <c r="E29" s="4"/>
      <c r="F29" s="4" t="s">
        <v>160</v>
      </c>
      <c r="G29" s="11">
        <v>35000</v>
      </c>
      <c r="H29" s="4">
        <v>56012021</v>
      </c>
      <c r="I29" s="4" t="s">
        <v>803</v>
      </c>
    </row>
    <row r="30" spans="1:9" ht="15.75">
      <c r="A30" s="3"/>
      <c r="B30" s="4" t="s">
        <v>1804</v>
      </c>
      <c r="C30" s="4" t="s">
        <v>8</v>
      </c>
      <c r="D30" s="4" t="s">
        <v>837</v>
      </c>
      <c r="E30" s="4" t="s">
        <v>835</v>
      </c>
      <c r="F30" s="4" t="s">
        <v>533</v>
      </c>
      <c r="G30" s="11">
        <v>0</v>
      </c>
      <c r="H30" s="4">
        <v>56012022</v>
      </c>
      <c r="I30" s="4" t="s">
        <v>803</v>
      </c>
    </row>
    <row r="31" spans="1:9" ht="15.75">
      <c r="A31" s="3"/>
      <c r="B31" s="4" t="s">
        <v>1804</v>
      </c>
      <c r="C31" s="4" t="s">
        <v>8</v>
      </c>
      <c r="D31" s="4" t="s">
        <v>838</v>
      </c>
      <c r="E31" s="4"/>
      <c r="F31" s="4" t="s">
        <v>160</v>
      </c>
      <c r="G31" s="11">
        <v>1119</v>
      </c>
      <c r="H31" s="4">
        <v>56012023</v>
      </c>
      <c r="I31" s="4" t="s">
        <v>803</v>
      </c>
    </row>
    <row r="32" spans="1:9" ht="15.75">
      <c r="A32" s="3"/>
      <c r="B32" s="4" t="s">
        <v>1804</v>
      </c>
      <c r="C32" s="4" t="s">
        <v>8</v>
      </c>
      <c r="D32" s="4" t="s">
        <v>839</v>
      </c>
      <c r="E32" s="4"/>
      <c r="F32" s="4" t="s">
        <v>160</v>
      </c>
      <c r="G32" s="11">
        <v>169</v>
      </c>
      <c r="H32" s="4">
        <v>51912001</v>
      </c>
      <c r="I32" s="4" t="s">
        <v>803</v>
      </c>
    </row>
    <row r="33" spans="1:9" ht="15.75">
      <c r="A33" s="3"/>
      <c r="B33" s="4" t="s">
        <v>1804</v>
      </c>
      <c r="C33" s="4" t="s">
        <v>8</v>
      </c>
      <c r="D33" s="4" t="s">
        <v>840</v>
      </c>
      <c r="E33" s="4"/>
      <c r="F33" s="4" t="s">
        <v>160</v>
      </c>
      <c r="G33" s="11" t="s">
        <v>582</v>
      </c>
      <c r="H33" s="4">
        <v>51912002</v>
      </c>
      <c r="I33" s="4" t="s">
        <v>803</v>
      </c>
    </row>
    <row r="34" spans="1:9" ht="15.75">
      <c r="A34" s="3"/>
      <c r="B34" s="4" t="s">
        <v>1804</v>
      </c>
      <c r="C34" s="4" t="s">
        <v>15</v>
      </c>
      <c r="D34" s="4" t="s">
        <v>841</v>
      </c>
      <c r="E34" s="4"/>
      <c r="F34" s="4" t="s">
        <v>160</v>
      </c>
      <c r="G34" s="11">
        <v>600</v>
      </c>
      <c r="H34" s="4">
        <v>51212003</v>
      </c>
      <c r="I34" s="4" t="s">
        <v>803</v>
      </c>
    </row>
    <row r="35" spans="1:9" ht="15.75">
      <c r="A35" s="3"/>
      <c r="B35" s="4" t="s">
        <v>1804</v>
      </c>
      <c r="C35" s="4" t="s">
        <v>8</v>
      </c>
      <c r="D35" s="4" t="s">
        <v>842</v>
      </c>
      <c r="E35" s="4" t="s">
        <v>843</v>
      </c>
      <c r="F35" s="4" t="s">
        <v>160</v>
      </c>
      <c r="G35" s="11">
        <v>500</v>
      </c>
      <c r="H35" s="4">
        <v>56012024</v>
      </c>
      <c r="I35" s="4" t="s">
        <v>803</v>
      </c>
    </row>
    <row r="36" spans="1:9" ht="15.75">
      <c r="A36" s="3"/>
      <c r="B36" s="4" t="s">
        <v>1804</v>
      </c>
      <c r="C36" s="4" t="s">
        <v>15</v>
      </c>
      <c r="D36" s="4" t="s">
        <v>844</v>
      </c>
      <c r="E36" s="4"/>
      <c r="F36" s="4" t="s">
        <v>160</v>
      </c>
      <c r="G36" s="11">
        <v>500</v>
      </c>
      <c r="H36" s="4">
        <v>51112003</v>
      </c>
      <c r="I36" s="4" t="s">
        <v>803</v>
      </c>
    </row>
    <row r="37" spans="1:9" ht="15.75">
      <c r="A37" s="3"/>
      <c r="B37" s="4" t="s">
        <v>1804</v>
      </c>
      <c r="C37" s="4" t="s">
        <v>8</v>
      </c>
      <c r="D37" s="4" t="s">
        <v>845</v>
      </c>
      <c r="E37" s="4" t="s">
        <v>846</v>
      </c>
      <c r="F37" s="4" t="s">
        <v>160</v>
      </c>
      <c r="G37" s="11">
        <v>4000</v>
      </c>
      <c r="H37" s="4">
        <v>56012025</v>
      </c>
      <c r="I37" s="4" t="s">
        <v>803</v>
      </c>
    </row>
    <row r="38" spans="1:9" ht="15.75">
      <c r="A38" s="3"/>
      <c r="B38" s="4" t="s">
        <v>1804</v>
      </c>
      <c r="C38" s="4" t="s">
        <v>8</v>
      </c>
      <c r="D38" s="4" t="s">
        <v>847</v>
      </c>
      <c r="E38" s="4"/>
      <c r="F38" s="4" t="s">
        <v>160</v>
      </c>
      <c r="G38" s="11">
        <v>1500</v>
      </c>
      <c r="H38" s="4">
        <v>56012026</v>
      </c>
      <c r="I38" s="4" t="s">
        <v>803</v>
      </c>
    </row>
    <row r="39" spans="1:9" ht="15.75">
      <c r="A39" s="3"/>
      <c r="B39" s="4" t="s">
        <v>1804</v>
      </c>
      <c r="C39" s="4" t="s">
        <v>8</v>
      </c>
      <c r="D39" s="4" t="s">
        <v>848</v>
      </c>
      <c r="E39" s="4"/>
      <c r="F39" s="4" t="s">
        <v>160</v>
      </c>
      <c r="G39" s="11">
        <v>100</v>
      </c>
      <c r="H39" s="4">
        <v>56012027</v>
      </c>
      <c r="I39" s="4" t="s">
        <v>803</v>
      </c>
    </row>
    <row r="40" spans="1:9" ht="15.75">
      <c r="A40" s="3"/>
      <c r="B40" s="4" t="s">
        <v>1804</v>
      </c>
      <c r="C40" s="4" t="s">
        <v>8</v>
      </c>
      <c r="D40" s="4" t="s">
        <v>849</v>
      </c>
      <c r="E40" s="4"/>
      <c r="F40" s="4" t="s">
        <v>817</v>
      </c>
      <c r="G40" s="11">
        <v>100</v>
      </c>
      <c r="H40" s="4">
        <v>51112004</v>
      </c>
      <c r="I40" s="4" t="s">
        <v>803</v>
      </c>
    </row>
    <row r="41" spans="1:9" ht="15.75">
      <c r="A41" s="3"/>
      <c r="B41" s="4" t="s">
        <v>1804</v>
      </c>
      <c r="C41" s="4" t="s">
        <v>15</v>
      </c>
      <c r="D41" s="4" t="s">
        <v>850</v>
      </c>
      <c r="E41" s="4"/>
      <c r="F41" s="4" t="s">
        <v>14</v>
      </c>
      <c r="G41" s="11">
        <v>300</v>
      </c>
      <c r="H41" s="4">
        <v>56012028</v>
      </c>
      <c r="I41" s="4" t="s">
        <v>803</v>
      </c>
    </row>
    <row r="42" spans="1:9" ht="15.75">
      <c r="A42" s="3"/>
      <c r="B42" s="4" t="s">
        <v>1804</v>
      </c>
      <c r="C42" s="4" t="s">
        <v>8</v>
      </c>
      <c r="D42" s="4" t="s">
        <v>851</v>
      </c>
      <c r="E42" s="4" t="s">
        <v>852</v>
      </c>
      <c r="F42" s="4" t="s">
        <v>14</v>
      </c>
      <c r="G42" s="11">
        <v>3000</v>
      </c>
      <c r="H42" s="4">
        <v>51212004</v>
      </c>
      <c r="I42" s="4" t="s">
        <v>803</v>
      </c>
    </row>
    <row r="43" spans="1:9" ht="15.75">
      <c r="A43" s="3"/>
      <c r="B43" s="4" t="s">
        <v>1804</v>
      </c>
      <c r="C43" s="4" t="s">
        <v>8</v>
      </c>
      <c r="D43" s="4" t="s">
        <v>853</v>
      </c>
      <c r="E43" s="4" t="s">
        <v>854</v>
      </c>
      <c r="F43" s="4" t="s">
        <v>1767</v>
      </c>
      <c r="G43" s="11">
        <v>400</v>
      </c>
      <c r="H43" s="4">
        <v>51212005</v>
      </c>
      <c r="I43" s="4" t="s">
        <v>803</v>
      </c>
    </row>
    <row r="44" spans="1:9" ht="15.75">
      <c r="B44" s="4" t="s">
        <v>1804</v>
      </c>
      <c r="C44" s="34" t="s">
        <v>8</v>
      </c>
      <c r="D44" s="44" t="s">
        <v>1566</v>
      </c>
      <c r="E44" s="34" t="s">
        <v>846</v>
      </c>
      <c r="F44" s="34" t="s">
        <v>160</v>
      </c>
      <c r="G44" s="37">
        <v>7444</v>
      </c>
      <c r="H44" s="34">
        <v>56712001</v>
      </c>
      <c r="I44" s="26" t="s">
        <v>803</v>
      </c>
    </row>
    <row r="45" spans="1:9" ht="15.75">
      <c r="B45" s="4" t="s">
        <v>1804</v>
      </c>
      <c r="C45" s="34" t="s">
        <v>8</v>
      </c>
      <c r="D45" s="34" t="s">
        <v>1579</v>
      </c>
      <c r="E45" s="34" t="s">
        <v>1580</v>
      </c>
      <c r="F45" s="34" t="s">
        <v>160</v>
      </c>
      <c r="G45" s="37">
        <v>1198</v>
      </c>
      <c r="H45" s="34">
        <v>51112004</v>
      </c>
      <c r="I45" s="31" t="s">
        <v>803</v>
      </c>
    </row>
    <row r="46" spans="1:9" ht="15.75">
      <c r="B46" s="4" t="s">
        <v>1804</v>
      </c>
      <c r="C46" s="34" t="s">
        <v>8</v>
      </c>
      <c r="D46" s="34" t="s">
        <v>1593</v>
      </c>
      <c r="E46" s="34" t="s">
        <v>1592</v>
      </c>
      <c r="F46" s="34" t="s">
        <v>160</v>
      </c>
      <c r="G46" s="37">
        <v>19968</v>
      </c>
      <c r="H46" s="34">
        <v>56912001</v>
      </c>
      <c r="I46" s="31" t="s">
        <v>803</v>
      </c>
    </row>
    <row r="47" spans="1:9" ht="15.75">
      <c r="B47" s="4" t="s">
        <v>1804</v>
      </c>
      <c r="C47" s="34" t="s">
        <v>639</v>
      </c>
      <c r="D47" s="34" t="s">
        <v>1868</v>
      </c>
      <c r="E47" s="34" t="s">
        <v>1867</v>
      </c>
      <c r="F47" s="34" t="s">
        <v>1869</v>
      </c>
      <c r="G47" s="35">
        <v>92800</v>
      </c>
      <c r="H47" s="34">
        <v>56012029</v>
      </c>
      <c r="I47" s="31" t="s">
        <v>803</v>
      </c>
    </row>
    <row r="48" spans="1:9" ht="15.75">
      <c r="B48" s="4" t="s">
        <v>1804</v>
      </c>
      <c r="C48" s="34" t="s">
        <v>8</v>
      </c>
      <c r="D48" s="34" t="s">
        <v>1702</v>
      </c>
      <c r="E48" s="34" t="s">
        <v>582</v>
      </c>
      <c r="F48" s="34" t="s">
        <v>11</v>
      </c>
      <c r="G48" s="34" t="s">
        <v>582</v>
      </c>
      <c r="H48" s="34" t="s">
        <v>582</v>
      </c>
      <c r="I48" s="31" t="s">
        <v>803</v>
      </c>
    </row>
    <row r="49" spans="1:11" ht="15.75">
      <c r="B49" s="4"/>
    </row>
    <row r="50" spans="1:11" ht="15.75">
      <c r="A50" s="3"/>
      <c r="B50" s="4" t="s">
        <v>1870</v>
      </c>
      <c r="C50" s="4" t="s">
        <v>8</v>
      </c>
      <c r="D50" s="4" t="s">
        <v>91</v>
      </c>
      <c r="E50" s="4" t="s">
        <v>860</v>
      </c>
      <c r="F50" s="4" t="s">
        <v>160</v>
      </c>
      <c r="G50" s="57">
        <v>1200</v>
      </c>
      <c r="H50" s="56">
        <v>51520003</v>
      </c>
      <c r="I50" s="4" t="s">
        <v>1871</v>
      </c>
      <c r="J50" s="4"/>
      <c r="K50" s="4"/>
    </row>
    <row r="51" spans="1:11" ht="15.75">
      <c r="A51" s="3"/>
      <c r="B51" s="4" t="s">
        <v>1870</v>
      </c>
      <c r="C51" s="4" t="s">
        <v>8</v>
      </c>
      <c r="D51" s="4" t="s">
        <v>567</v>
      </c>
      <c r="E51" s="4" t="s">
        <v>72</v>
      </c>
      <c r="F51" s="4" t="s">
        <v>160</v>
      </c>
      <c r="G51" s="57">
        <v>1200</v>
      </c>
      <c r="H51" s="56">
        <v>51520001</v>
      </c>
      <c r="I51" s="4" t="s">
        <v>1871</v>
      </c>
      <c r="J51" s="4"/>
      <c r="K51" s="4"/>
    </row>
    <row r="52" spans="1:11" ht="15.75">
      <c r="A52" s="3"/>
      <c r="B52" s="4" t="s">
        <v>1870</v>
      </c>
      <c r="C52" s="4" t="s">
        <v>8</v>
      </c>
      <c r="D52" s="4" t="s">
        <v>1042</v>
      </c>
      <c r="E52" s="4" t="s">
        <v>77</v>
      </c>
      <c r="F52" s="4" t="s">
        <v>160</v>
      </c>
      <c r="G52" s="55">
        <v>350</v>
      </c>
      <c r="H52" s="56">
        <v>51520002</v>
      </c>
      <c r="I52" s="4" t="s">
        <v>1872</v>
      </c>
      <c r="J52" s="4"/>
      <c r="K52" s="4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249977111117893"/>
    <pageSetUpPr fitToPage="1"/>
  </sheetPr>
  <dimension ref="A1:M23"/>
  <sheetViews>
    <sheetView topLeftCell="A10" workbookViewId="0">
      <selection activeCell="D12" sqref="D12"/>
    </sheetView>
  </sheetViews>
  <sheetFormatPr baseColWidth="10" defaultRowHeight="15"/>
  <cols>
    <col min="2" max="2" width="27.140625" bestFit="1" customWidth="1"/>
    <col min="3" max="3" width="13.140625" bestFit="1" customWidth="1"/>
    <col min="4" max="4" width="106.7109375" customWidth="1"/>
    <col min="5" max="5" width="21.14062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30.8554687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 t="s">
        <v>1805</v>
      </c>
      <c r="C4" s="4" t="s">
        <v>8</v>
      </c>
      <c r="D4" s="4" t="s">
        <v>91</v>
      </c>
      <c r="E4" s="4" t="s">
        <v>855</v>
      </c>
      <c r="F4" s="4" t="s">
        <v>160</v>
      </c>
      <c r="G4" s="11">
        <v>1500</v>
      </c>
      <c r="H4" s="4">
        <v>51513001</v>
      </c>
      <c r="I4" s="4" t="s">
        <v>856</v>
      </c>
    </row>
    <row r="5" spans="1:13" ht="15.75">
      <c r="A5" s="3"/>
      <c r="B5" s="4" t="s">
        <v>1805</v>
      </c>
      <c r="C5" s="4" t="s">
        <v>8</v>
      </c>
      <c r="D5" s="4" t="s">
        <v>343</v>
      </c>
      <c r="E5" s="4" t="s">
        <v>857</v>
      </c>
      <c r="F5" s="4" t="s">
        <v>160</v>
      </c>
      <c r="G5" s="11">
        <v>700</v>
      </c>
      <c r="H5" s="4">
        <v>51513002</v>
      </c>
      <c r="I5" s="4" t="s">
        <v>856</v>
      </c>
    </row>
    <row r="6" spans="1:13" ht="15.75">
      <c r="A6" s="3"/>
      <c r="B6" s="4" t="s">
        <v>1805</v>
      </c>
      <c r="C6" s="4" t="s">
        <v>8</v>
      </c>
      <c r="D6" s="4" t="s">
        <v>75</v>
      </c>
      <c r="E6" s="4" t="s">
        <v>858</v>
      </c>
      <c r="F6" s="4" t="s">
        <v>160</v>
      </c>
      <c r="G6" s="11">
        <v>200</v>
      </c>
      <c r="H6" s="4">
        <v>51513003</v>
      </c>
      <c r="I6" s="4" t="s">
        <v>856</v>
      </c>
    </row>
    <row r="7" spans="1:13" ht="15.75">
      <c r="A7" s="3"/>
      <c r="B7" s="4" t="s">
        <v>1805</v>
      </c>
      <c r="C7" s="4" t="s">
        <v>8</v>
      </c>
      <c r="D7" s="4" t="s">
        <v>859</v>
      </c>
      <c r="E7" s="4" t="s">
        <v>860</v>
      </c>
      <c r="F7" s="4" t="s">
        <v>160</v>
      </c>
      <c r="G7" s="11">
        <v>3000</v>
      </c>
      <c r="H7" s="4">
        <v>52313001</v>
      </c>
      <c r="I7" s="4" t="s">
        <v>856</v>
      </c>
    </row>
    <row r="8" spans="1:13" ht="15.75">
      <c r="A8" s="3"/>
      <c r="B8" s="4" t="s">
        <v>1805</v>
      </c>
      <c r="C8" s="4" t="s">
        <v>8</v>
      </c>
      <c r="D8" s="4" t="s">
        <v>861</v>
      </c>
      <c r="E8" s="4"/>
      <c r="F8" s="4" t="s">
        <v>160</v>
      </c>
      <c r="G8" s="11">
        <v>1500</v>
      </c>
      <c r="H8" s="4">
        <v>51113001</v>
      </c>
      <c r="I8" s="4" t="s">
        <v>856</v>
      </c>
    </row>
    <row r="9" spans="1:13" ht="15.75">
      <c r="A9" s="3"/>
      <c r="B9" s="4" t="s">
        <v>1805</v>
      </c>
      <c r="C9" s="4" t="s">
        <v>8</v>
      </c>
      <c r="D9" s="4" t="s">
        <v>862</v>
      </c>
      <c r="E9" s="4"/>
      <c r="F9" s="4" t="s">
        <v>160</v>
      </c>
      <c r="G9" s="11">
        <v>700</v>
      </c>
      <c r="H9" s="4">
        <v>51113002</v>
      </c>
      <c r="I9" s="4" t="s">
        <v>856</v>
      </c>
    </row>
    <row r="10" spans="1:13" ht="15.75">
      <c r="A10" s="3"/>
      <c r="B10" s="4" t="s">
        <v>1805</v>
      </c>
      <c r="C10" s="4" t="s">
        <v>8</v>
      </c>
      <c r="D10" s="4" t="s">
        <v>863</v>
      </c>
      <c r="E10" s="4"/>
      <c r="F10" s="4" t="s">
        <v>160</v>
      </c>
      <c r="G10" s="11">
        <v>1200</v>
      </c>
      <c r="H10" s="4">
        <v>51113003</v>
      </c>
      <c r="I10" s="4" t="s">
        <v>856</v>
      </c>
    </row>
    <row r="11" spans="1:13" ht="15.75">
      <c r="A11" s="3"/>
      <c r="B11" s="4" t="s">
        <v>1805</v>
      </c>
      <c r="C11" s="4" t="s">
        <v>8</v>
      </c>
      <c r="D11" s="4" t="s">
        <v>864</v>
      </c>
      <c r="E11" s="4" t="s">
        <v>576</v>
      </c>
      <c r="F11" s="4" t="s">
        <v>160</v>
      </c>
      <c r="G11" s="11">
        <v>700</v>
      </c>
      <c r="H11" s="4">
        <v>51213001</v>
      </c>
      <c r="I11" s="4" t="s">
        <v>856</v>
      </c>
    </row>
    <row r="12" spans="1:13" ht="15.75">
      <c r="A12" s="3"/>
      <c r="B12" s="4" t="s">
        <v>1805</v>
      </c>
      <c r="C12" s="4" t="s">
        <v>8</v>
      </c>
      <c r="D12" s="4" t="s">
        <v>865</v>
      </c>
      <c r="E12" s="4"/>
      <c r="F12" s="4" t="s">
        <v>160</v>
      </c>
      <c r="G12" s="11">
        <v>500</v>
      </c>
      <c r="H12" s="4">
        <v>51113004</v>
      </c>
      <c r="I12" s="4" t="s">
        <v>856</v>
      </c>
    </row>
    <row r="13" spans="1:13" ht="15.75">
      <c r="A13" s="3"/>
      <c r="B13" s="4" t="s">
        <v>1805</v>
      </c>
      <c r="C13" s="4" t="s">
        <v>8</v>
      </c>
      <c r="D13" s="4" t="s">
        <v>866</v>
      </c>
      <c r="E13" s="4" t="s">
        <v>80</v>
      </c>
      <c r="F13" s="4" t="s">
        <v>160</v>
      </c>
      <c r="G13" s="11">
        <v>500</v>
      </c>
      <c r="H13" s="4">
        <v>51213002</v>
      </c>
      <c r="I13" s="4" t="s">
        <v>856</v>
      </c>
    </row>
    <row r="14" spans="1:13" ht="15.75">
      <c r="A14" s="3"/>
      <c r="B14" s="4" t="s">
        <v>1805</v>
      </c>
      <c r="C14" s="4" t="s">
        <v>8</v>
      </c>
      <c r="D14" s="4" t="s">
        <v>867</v>
      </c>
      <c r="E14" s="4"/>
      <c r="F14" s="4" t="s">
        <v>160</v>
      </c>
      <c r="G14" s="11">
        <v>100</v>
      </c>
      <c r="H14" s="4">
        <v>51913001</v>
      </c>
      <c r="I14" s="4" t="s">
        <v>856</v>
      </c>
    </row>
    <row r="15" spans="1:13" ht="15.75">
      <c r="A15" s="3"/>
      <c r="B15" s="4" t="s">
        <v>1805</v>
      </c>
      <c r="C15" s="4" t="s">
        <v>8</v>
      </c>
      <c r="D15" s="4" t="s">
        <v>868</v>
      </c>
      <c r="E15" s="4"/>
      <c r="F15" s="4" t="s">
        <v>160</v>
      </c>
      <c r="G15" s="11">
        <v>300</v>
      </c>
      <c r="H15" s="4">
        <v>51913002</v>
      </c>
      <c r="I15" s="4" t="s">
        <v>856</v>
      </c>
    </row>
    <row r="16" spans="1:13" ht="15.75">
      <c r="A16" s="3"/>
      <c r="B16" s="4" t="s">
        <v>1805</v>
      </c>
      <c r="C16" s="4" t="s">
        <v>8</v>
      </c>
      <c r="D16" s="4" t="s">
        <v>869</v>
      </c>
      <c r="E16" s="4" t="s">
        <v>870</v>
      </c>
      <c r="F16" s="4" t="s">
        <v>160</v>
      </c>
      <c r="G16" s="11">
        <v>0</v>
      </c>
      <c r="H16" s="4">
        <v>51313001</v>
      </c>
      <c r="I16" s="4" t="s">
        <v>856</v>
      </c>
    </row>
    <row r="17" spans="1:9" ht="15.75">
      <c r="A17" s="3"/>
      <c r="B17" s="4" t="s">
        <v>1805</v>
      </c>
      <c r="C17" s="4" t="s">
        <v>15</v>
      </c>
      <c r="D17" s="4" t="s">
        <v>871</v>
      </c>
      <c r="E17" s="4"/>
      <c r="F17" s="4" t="s">
        <v>160</v>
      </c>
      <c r="G17" s="11">
        <v>300</v>
      </c>
      <c r="H17" s="4">
        <v>51113005</v>
      </c>
      <c r="I17" s="4" t="s">
        <v>856</v>
      </c>
    </row>
    <row r="18" spans="1:9" ht="15.75">
      <c r="A18" s="3"/>
      <c r="B18" s="4" t="s">
        <v>1805</v>
      </c>
      <c r="C18" s="4" t="s">
        <v>8</v>
      </c>
      <c r="D18" s="4" t="s">
        <v>872</v>
      </c>
      <c r="E18" s="4"/>
      <c r="F18" s="4" t="s">
        <v>160</v>
      </c>
      <c r="G18" s="11">
        <v>700</v>
      </c>
      <c r="H18" s="4">
        <v>51113006</v>
      </c>
      <c r="I18" s="4" t="s">
        <v>856</v>
      </c>
    </row>
    <row r="19" spans="1:9" ht="15.75">
      <c r="A19" s="3"/>
      <c r="B19" s="4" t="s">
        <v>1805</v>
      </c>
      <c r="C19" s="4" t="s">
        <v>8</v>
      </c>
      <c r="D19" s="4" t="s">
        <v>873</v>
      </c>
      <c r="E19" s="4"/>
      <c r="F19" s="4" t="s">
        <v>160</v>
      </c>
      <c r="G19" s="11">
        <v>1000</v>
      </c>
      <c r="H19" s="4">
        <v>51113007</v>
      </c>
      <c r="I19" s="4" t="s">
        <v>856</v>
      </c>
    </row>
    <row r="20" spans="1:9" ht="15.75">
      <c r="B20" s="4" t="s">
        <v>1805</v>
      </c>
      <c r="C20" s="4" t="s">
        <v>306</v>
      </c>
      <c r="D20" s="4" t="s">
        <v>1402</v>
      </c>
      <c r="E20" s="4" t="s">
        <v>1853</v>
      </c>
      <c r="F20" s="4" t="s">
        <v>160</v>
      </c>
      <c r="G20" s="11">
        <v>5190</v>
      </c>
      <c r="H20" s="4">
        <v>51513004</v>
      </c>
      <c r="I20" s="4" t="s">
        <v>856</v>
      </c>
    </row>
    <row r="21" spans="1:9" ht="15.75">
      <c r="B21" s="4" t="s">
        <v>1805</v>
      </c>
      <c r="C21" s="4" t="s">
        <v>8</v>
      </c>
      <c r="D21" s="4" t="s">
        <v>1955</v>
      </c>
      <c r="E21" s="4" t="s">
        <v>10</v>
      </c>
      <c r="F21" s="4" t="s">
        <v>160</v>
      </c>
      <c r="G21" s="11">
        <v>8300</v>
      </c>
      <c r="H21" s="4">
        <v>51513005</v>
      </c>
      <c r="I21" s="4" t="s">
        <v>856</v>
      </c>
    </row>
    <row r="23" spans="1:9" ht="15.75">
      <c r="B23" s="4" t="s">
        <v>1805</v>
      </c>
      <c r="C23" s="4" t="s">
        <v>8</v>
      </c>
      <c r="D23" s="4" t="s">
        <v>1852</v>
      </c>
      <c r="E23" s="4" t="s">
        <v>582</v>
      </c>
      <c r="F23" s="4" t="s">
        <v>160</v>
      </c>
      <c r="G23" s="4" t="s">
        <v>582</v>
      </c>
      <c r="H23" s="4" t="s">
        <v>582</v>
      </c>
      <c r="I23" s="4" t="s">
        <v>1854</v>
      </c>
    </row>
  </sheetData>
  <pageMargins left="0.7" right="0.7" top="0.75" bottom="0.75" header="0.3" footer="0.3"/>
  <pageSetup paperSize="5" scale="62" fitToHeight="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pageSetUpPr fitToPage="1"/>
  </sheetPr>
  <dimension ref="A1:M27"/>
  <sheetViews>
    <sheetView topLeftCell="A19" workbookViewId="0">
      <selection activeCell="D8" sqref="D8"/>
    </sheetView>
  </sheetViews>
  <sheetFormatPr baseColWidth="10" defaultRowHeight="15"/>
  <cols>
    <col min="2" max="2" width="37" bestFit="1" customWidth="1"/>
    <col min="3" max="3" width="13.140625" bestFit="1" customWidth="1"/>
    <col min="4" max="4" width="59" bestFit="1" customWidth="1"/>
    <col min="5" max="5" width="17.710937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20.28515625" bestFit="1" customWidth="1"/>
    <col min="13" max="13" width="2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 t="s">
        <v>1806</v>
      </c>
      <c r="C4" s="4" t="s">
        <v>8</v>
      </c>
      <c r="D4" s="4" t="s">
        <v>874</v>
      </c>
      <c r="E4" s="4"/>
      <c r="F4" s="4" t="s">
        <v>160</v>
      </c>
      <c r="G4" s="11">
        <v>1000</v>
      </c>
      <c r="H4" s="16">
        <v>51114001</v>
      </c>
      <c r="I4" s="4" t="s">
        <v>875</v>
      </c>
    </row>
    <row r="5" spans="1:13" ht="15.75">
      <c r="A5" s="3"/>
      <c r="B5" s="4" t="s">
        <v>1806</v>
      </c>
      <c r="C5" s="4" t="s">
        <v>8</v>
      </c>
      <c r="D5" s="4" t="s">
        <v>29</v>
      </c>
      <c r="E5" s="4" t="s">
        <v>30</v>
      </c>
      <c r="F5" s="4" t="s">
        <v>160</v>
      </c>
      <c r="G5" s="11">
        <v>300</v>
      </c>
      <c r="H5" s="16">
        <v>51514001</v>
      </c>
      <c r="I5" s="4" t="s">
        <v>875</v>
      </c>
    </row>
    <row r="6" spans="1:13" ht="15.75">
      <c r="A6" s="3"/>
      <c r="B6" s="4" t="s">
        <v>1806</v>
      </c>
      <c r="C6" s="4" t="s">
        <v>8</v>
      </c>
      <c r="D6" s="4" t="s">
        <v>876</v>
      </c>
      <c r="E6" s="4"/>
      <c r="F6" s="4" t="s">
        <v>160</v>
      </c>
      <c r="G6" s="11">
        <v>2000</v>
      </c>
      <c r="H6" s="16">
        <v>51114002</v>
      </c>
      <c r="I6" s="4" t="s">
        <v>875</v>
      </c>
    </row>
    <row r="7" spans="1:13" ht="15.75">
      <c r="A7" s="3"/>
      <c r="B7" s="4" t="s">
        <v>1806</v>
      </c>
      <c r="C7" s="4" t="s">
        <v>8</v>
      </c>
      <c r="D7" s="4" t="s">
        <v>877</v>
      </c>
      <c r="E7" s="4"/>
      <c r="F7" s="4" t="s">
        <v>160</v>
      </c>
      <c r="G7" s="11">
        <v>800</v>
      </c>
      <c r="H7" s="16">
        <v>51114003</v>
      </c>
      <c r="I7" s="4" t="s">
        <v>875</v>
      </c>
    </row>
    <row r="8" spans="1:13" ht="15.75">
      <c r="A8" s="3"/>
      <c r="B8" s="4" t="s">
        <v>1806</v>
      </c>
      <c r="C8" s="4" t="s">
        <v>8</v>
      </c>
      <c r="D8" s="4" t="s">
        <v>878</v>
      </c>
      <c r="E8" s="4"/>
      <c r="F8" s="4" t="s">
        <v>160</v>
      </c>
      <c r="G8" s="11">
        <v>300</v>
      </c>
      <c r="H8" s="16">
        <v>51114004</v>
      </c>
      <c r="I8" s="4" t="s">
        <v>875</v>
      </c>
    </row>
    <row r="9" spans="1:13" ht="15.75">
      <c r="A9" s="3"/>
      <c r="B9" s="4" t="s">
        <v>1806</v>
      </c>
      <c r="C9" s="4" t="s">
        <v>8</v>
      </c>
      <c r="D9" s="4" t="s">
        <v>878</v>
      </c>
      <c r="E9" s="4"/>
      <c r="F9" s="4" t="s">
        <v>160</v>
      </c>
      <c r="G9" s="11">
        <v>300</v>
      </c>
      <c r="H9" s="16">
        <v>51114005</v>
      </c>
      <c r="I9" s="4" t="s">
        <v>875</v>
      </c>
    </row>
    <row r="10" spans="1:13" ht="15.75">
      <c r="A10" s="3"/>
      <c r="B10" s="4" t="s">
        <v>1806</v>
      </c>
      <c r="C10" s="4" t="s">
        <v>8</v>
      </c>
      <c r="D10" s="4" t="s">
        <v>878</v>
      </c>
      <c r="E10" s="4"/>
      <c r="F10" s="4" t="s">
        <v>160</v>
      </c>
      <c r="G10" s="11">
        <v>300</v>
      </c>
      <c r="H10" s="16">
        <v>51114006</v>
      </c>
      <c r="I10" s="4" t="s">
        <v>875</v>
      </c>
    </row>
    <row r="11" spans="1:13" ht="15.75">
      <c r="A11" s="3"/>
      <c r="B11" s="4" t="s">
        <v>1806</v>
      </c>
      <c r="C11" s="4" t="s">
        <v>8</v>
      </c>
      <c r="D11" s="4" t="s">
        <v>878</v>
      </c>
      <c r="E11" s="4"/>
      <c r="F11" s="4" t="s">
        <v>533</v>
      </c>
      <c r="G11" s="11">
        <v>0</v>
      </c>
      <c r="H11" s="16">
        <v>51114007</v>
      </c>
      <c r="I11" s="4" t="s">
        <v>875</v>
      </c>
    </row>
    <row r="12" spans="1:13" ht="15.75">
      <c r="A12" s="3"/>
      <c r="B12" s="4" t="s">
        <v>1806</v>
      </c>
      <c r="C12" s="4" t="s">
        <v>8</v>
      </c>
      <c r="D12" s="4" t="s">
        <v>48</v>
      </c>
      <c r="E12" s="4" t="s">
        <v>49</v>
      </c>
      <c r="F12" s="4" t="s">
        <v>160</v>
      </c>
      <c r="G12" s="11">
        <v>500</v>
      </c>
      <c r="H12" s="16">
        <v>51214001</v>
      </c>
      <c r="I12" s="4" t="s">
        <v>875</v>
      </c>
    </row>
    <row r="13" spans="1:13" ht="15.75">
      <c r="A13" s="3"/>
      <c r="B13" s="4" t="s">
        <v>1806</v>
      </c>
      <c r="C13" s="4" t="s">
        <v>8</v>
      </c>
      <c r="D13" s="4" t="s">
        <v>91</v>
      </c>
      <c r="E13" s="4" t="s">
        <v>879</v>
      </c>
      <c r="F13" s="4" t="s">
        <v>160</v>
      </c>
      <c r="G13" s="11">
        <v>1500</v>
      </c>
      <c r="H13" s="16">
        <v>51514002</v>
      </c>
      <c r="I13" s="4" t="s">
        <v>875</v>
      </c>
    </row>
    <row r="14" spans="1:13" ht="15.75">
      <c r="A14" s="3"/>
      <c r="B14" s="4" t="s">
        <v>1806</v>
      </c>
      <c r="C14" s="4" t="s">
        <v>8</v>
      </c>
      <c r="D14" s="4" t="s">
        <v>343</v>
      </c>
      <c r="E14" s="4" t="s">
        <v>879</v>
      </c>
      <c r="F14" s="4" t="s">
        <v>160</v>
      </c>
      <c r="G14" s="11">
        <v>400</v>
      </c>
      <c r="H14" s="16">
        <v>51514003</v>
      </c>
      <c r="I14" s="4" t="s">
        <v>875</v>
      </c>
    </row>
    <row r="15" spans="1:13" ht="15.75">
      <c r="A15" s="3"/>
      <c r="B15" s="4" t="s">
        <v>1806</v>
      </c>
      <c r="C15" s="4" t="s">
        <v>8</v>
      </c>
      <c r="D15" s="4" t="s">
        <v>75</v>
      </c>
      <c r="E15" s="4" t="s">
        <v>10</v>
      </c>
      <c r="F15" s="4" t="s">
        <v>533</v>
      </c>
      <c r="G15" s="11">
        <v>70</v>
      </c>
      <c r="H15" s="16">
        <v>51514004</v>
      </c>
      <c r="I15" s="4" t="s">
        <v>875</v>
      </c>
    </row>
    <row r="16" spans="1:13" ht="15.75">
      <c r="A16" s="3"/>
      <c r="B16" s="4" t="s">
        <v>1806</v>
      </c>
      <c r="C16" s="4" t="s">
        <v>8</v>
      </c>
      <c r="D16" s="4" t="s">
        <v>880</v>
      </c>
      <c r="E16" s="4" t="s">
        <v>881</v>
      </c>
      <c r="F16" s="4" t="s">
        <v>160</v>
      </c>
      <c r="G16" s="11">
        <v>5000</v>
      </c>
      <c r="H16" s="16">
        <v>51514005</v>
      </c>
      <c r="I16" s="4" t="s">
        <v>875</v>
      </c>
    </row>
    <row r="17" spans="1:11" ht="15.75">
      <c r="A17" s="3"/>
      <c r="B17" s="4" t="s">
        <v>1806</v>
      </c>
      <c r="C17" s="4" t="s">
        <v>8</v>
      </c>
      <c r="D17" s="4" t="s">
        <v>882</v>
      </c>
      <c r="E17" s="4"/>
      <c r="F17" s="4" t="s">
        <v>160</v>
      </c>
      <c r="G17" s="11">
        <v>1500</v>
      </c>
      <c r="H17" s="16">
        <v>51114008</v>
      </c>
      <c r="I17" s="4" t="s">
        <v>875</v>
      </c>
    </row>
    <row r="18" spans="1:11" ht="15.75">
      <c r="A18" s="3"/>
      <c r="B18" s="4" t="s">
        <v>1806</v>
      </c>
      <c r="C18" s="4" t="s">
        <v>8</v>
      </c>
      <c r="D18" s="4" t="s">
        <v>883</v>
      </c>
      <c r="E18" s="4"/>
      <c r="F18" s="4" t="s">
        <v>14</v>
      </c>
      <c r="G18" s="11">
        <v>350</v>
      </c>
      <c r="H18" s="16">
        <v>51914001</v>
      </c>
      <c r="I18" s="4" t="s">
        <v>875</v>
      </c>
    </row>
    <row r="19" spans="1:11" ht="15.75">
      <c r="A19" s="3"/>
      <c r="B19" s="4" t="s">
        <v>1806</v>
      </c>
      <c r="C19" s="4" t="s">
        <v>8</v>
      </c>
      <c r="D19" s="4" t="s">
        <v>884</v>
      </c>
      <c r="E19" s="4"/>
      <c r="F19" s="4" t="s">
        <v>160</v>
      </c>
      <c r="G19" s="11">
        <v>150</v>
      </c>
      <c r="H19" s="16">
        <v>51914002</v>
      </c>
      <c r="I19" s="4" t="s">
        <v>875</v>
      </c>
    </row>
    <row r="20" spans="1:11" ht="15.75">
      <c r="A20" s="3"/>
      <c r="B20" s="4" t="s">
        <v>1806</v>
      </c>
      <c r="C20" s="4" t="s">
        <v>8</v>
      </c>
      <c r="D20" s="4" t="s">
        <v>885</v>
      </c>
      <c r="E20" s="4" t="s">
        <v>886</v>
      </c>
      <c r="F20" s="4" t="s">
        <v>160</v>
      </c>
      <c r="G20" s="11">
        <v>9500</v>
      </c>
      <c r="H20" s="16">
        <v>52114001</v>
      </c>
      <c r="I20" s="4" t="s">
        <v>875</v>
      </c>
    </row>
    <row r="21" spans="1:11" ht="15.75">
      <c r="A21" s="3"/>
      <c r="B21" s="4" t="s">
        <v>1806</v>
      </c>
      <c r="C21" s="4" t="s">
        <v>8</v>
      </c>
      <c r="D21" s="4" t="s">
        <v>887</v>
      </c>
      <c r="E21" s="4"/>
      <c r="F21" s="4" t="s">
        <v>160</v>
      </c>
      <c r="G21" s="11">
        <v>100</v>
      </c>
      <c r="H21" s="16">
        <v>51914003</v>
      </c>
      <c r="I21" s="4" t="s">
        <v>875</v>
      </c>
    </row>
    <row r="22" spans="1:11" ht="15.75">
      <c r="A22" s="3"/>
      <c r="B22" s="4" t="s">
        <v>1806</v>
      </c>
      <c r="C22" s="4" t="s">
        <v>8</v>
      </c>
      <c r="D22" s="4" t="s">
        <v>885</v>
      </c>
      <c r="E22" s="4" t="s">
        <v>72</v>
      </c>
      <c r="F22" s="4" t="s">
        <v>160</v>
      </c>
      <c r="G22" s="11">
        <v>9500</v>
      </c>
      <c r="H22" s="16">
        <v>52114002</v>
      </c>
      <c r="I22" s="4" t="s">
        <v>875</v>
      </c>
    </row>
    <row r="23" spans="1:11" ht="15.75">
      <c r="B23" s="4" t="s">
        <v>1806</v>
      </c>
      <c r="C23" s="4" t="s">
        <v>8</v>
      </c>
      <c r="D23" s="4" t="s">
        <v>1402</v>
      </c>
      <c r="E23" s="4" t="s">
        <v>1853</v>
      </c>
      <c r="F23" s="4" t="s">
        <v>160</v>
      </c>
      <c r="G23" s="11">
        <v>5190</v>
      </c>
      <c r="H23" s="16">
        <v>51514007</v>
      </c>
      <c r="I23" s="4" t="s">
        <v>875</v>
      </c>
    </row>
    <row r="24" spans="1:11" ht="15.75">
      <c r="A24" s="3"/>
      <c r="B24" s="4" t="s">
        <v>1806</v>
      </c>
      <c r="C24" s="4" t="s">
        <v>8</v>
      </c>
      <c r="D24" s="4" t="s">
        <v>889</v>
      </c>
      <c r="E24" s="4" t="s">
        <v>80</v>
      </c>
      <c r="F24" s="4" t="s">
        <v>160</v>
      </c>
      <c r="G24" s="11">
        <v>500</v>
      </c>
      <c r="H24" s="16">
        <v>51214002</v>
      </c>
      <c r="I24" s="4" t="s">
        <v>875</v>
      </c>
    </row>
    <row r="25" spans="1:11" ht="30.75">
      <c r="B25" s="4" t="s">
        <v>1806</v>
      </c>
      <c r="C25" s="34" t="s">
        <v>8</v>
      </c>
      <c r="D25" s="44" t="s">
        <v>1588</v>
      </c>
      <c r="E25" s="34" t="s">
        <v>1587</v>
      </c>
      <c r="F25" s="34" t="s">
        <v>160</v>
      </c>
      <c r="G25" s="35">
        <v>150</v>
      </c>
      <c r="H25" s="38">
        <v>51514006</v>
      </c>
      <c r="I25" s="31" t="s">
        <v>875</v>
      </c>
      <c r="J25" s="32"/>
      <c r="K25" s="32"/>
    </row>
    <row r="26" spans="1:11" ht="15.75">
      <c r="B26" s="4" t="s">
        <v>1806</v>
      </c>
      <c r="C26" s="34" t="s">
        <v>8</v>
      </c>
      <c r="D26" s="34" t="s">
        <v>1753</v>
      </c>
      <c r="E26" s="34" t="s">
        <v>858</v>
      </c>
      <c r="F26" s="34" t="s">
        <v>160</v>
      </c>
      <c r="G26" s="37">
        <v>16800</v>
      </c>
      <c r="H26" s="34">
        <v>51533005</v>
      </c>
      <c r="I26" s="31" t="s">
        <v>1376</v>
      </c>
    </row>
    <row r="27" spans="1:11" ht="15.75">
      <c r="B27" s="4" t="s">
        <v>1806</v>
      </c>
      <c r="C27" s="4" t="s">
        <v>15</v>
      </c>
      <c r="D27" s="4" t="s">
        <v>1702</v>
      </c>
      <c r="E27" s="4" t="s">
        <v>582</v>
      </c>
      <c r="F27" s="4" t="s">
        <v>160</v>
      </c>
      <c r="G27" s="4" t="s">
        <v>582</v>
      </c>
      <c r="H27" s="4" t="s">
        <v>582</v>
      </c>
      <c r="I27" s="4" t="s">
        <v>875</v>
      </c>
    </row>
  </sheetData>
  <pageMargins left="0.7" right="0.7" top="0.75" bottom="0.75" header="0.3" footer="0.3"/>
  <pageSetup paperSize="5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M40"/>
  <sheetViews>
    <sheetView workbookViewId="0">
      <selection activeCell="I31" sqref="I31"/>
    </sheetView>
  </sheetViews>
  <sheetFormatPr baseColWidth="10" defaultRowHeight="15"/>
  <cols>
    <col min="2" max="2" width="36.5703125" customWidth="1"/>
    <col min="3" max="3" width="28.42578125" bestFit="1" customWidth="1"/>
    <col min="4" max="4" width="90.140625" bestFit="1" customWidth="1"/>
    <col min="5" max="5" width="72.140625" bestFit="1" customWidth="1"/>
    <col min="6" max="6" width="20.85546875" bestFit="1" customWidth="1"/>
    <col min="7" max="7" width="22.85546875" bestFit="1" customWidth="1"/>
    <col min="8" max="8" width="19.85546875" bestFit="1" customWidth="1"/>
    <col min="9" max="9" width="20.28515625" bestFit="1" customWidth="1"/>
    <col min="10" max="10" width="30.28515625" bestFit="1" customWidth="1"/>
    <col min="11" max="11" width="18.42578125" bestFit="1" customWidth="1"/>
  </cols>
  <sheetData>
    <row r="1" spans="1:13" ht="25.5">
      <c r="D1" s="1" t="s">
        <v>1892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606</v>
      </c>
      <c r="K3" s="9" t="s">
        <v>1773</v>
      </c>
      <c r="M3" s="9"/>
    </row>
    <row r="4" spans="1:13" ht="15.75">
      <c r="A4" s="3"/>
      <c r="B4" s="4" t="s">
        <v>1807</v>
      </c>
      <c r="C4" s="4" t="s">
        <v>8</v>
      </c>
      <c r="D4" s="4" t="s">
        <v>890</v>
      </c>
      <c r="E4" s="4"/>
      <c r="F4" s="4" t="s">
        <v>160</v>
      </c>
      <c r="G4" s="21">
        <v>1200</v>
      </c>
      <c r="H4" s="6">
        <v>51115001</v>
      </c>
      <c r="I4" s="4" t="s">
        <v>891</v>
      </c>
    </row>
    <row r="5" spans="1:13" ht="15.75">
      <c r="A5" s="3"/>
      <c r="B5" s="4" t="s">
        <v>1807</v>
      </c>
      <c r="C5" s="4" t="s">
        <v>8</v>
      </c>
      <c r="D5" s="4" t="s">
        <v>892</v>
      </c>
      <c r="E5" s="4" t="s">
        <v>346</v>
      </c>
      <c r="F5" s="4" t="s">
        <v>160</v>
      </c>
      <c r="G5" s="21">
        <v>3000</v>
      </c>
      <c r="H5" s="6">
        <v>51515001</v>
      </c>
      <c r="I5" s="4" t="s">
        <v>891</v>
      </c>
    </row>
    <row r="6" spans="1:13" ht="15.75">
      <c r="A6" s="3"/>
      <c r="B6" s="4" t="s">
        <v>1807</v>
      </c>
      <c r="C6" s="4" t="s">
        <v>8</v>
      </c>
      <c r="D6" s="4" t="s">
        <v>343</v>
      </c>
      <c r="E6" s="4" t="s">
        <v>346</v>
      </c>
      <c r="F6" s="4" t="s">
        <v>160</v>
      </c>
      <c r="G6" s="21">
        <v>2500</v>
      </c>
      <c r="H6" s="6">
        <v>51515002</v>
      </c>
      <c r="I6" s="4" t="s">
        <v>891</v>
      </c>
    </row>
    <row r="7" spans="1:13" ht="15.75">
      <c r="A7" s="3"/>
      <c r="B7" s="4" t="s">
        <v>1807</v>
      </c>
      <c r="C7" s="4" t="s">
        <v>8</v>
      </c>
      <c r="D7" s="4" t="s">
        <v>893</v>
      </c>
      <c r="E7" s="4" t="s">
        <v>894</v>
      </c>
      <c r="F7" s="4" t="s">
        <v>533</v>
      </c>
      <c r="G7" s="21">
        <v>0</v>
      </c>
      <c r="H7" s="6">
        <v>52115001</v>
      </c>
      <c r="I7" s="4" t="s">
        <v>891</v>
      </c>
    </row>
    <row r="8" spans="1:13" ht="15.75">
      <c r="A8" s="3"/>
      <c r="B8" s="4" t="s">
        <v>1807</v>
      </c>
      <c r="C8" s="4" t="s">
        <v>8</v>
      </c>
      <c r="D8" s="4" t="s">
        <v>895</v>
      </c>
      <c r="E8" s="4" t="s">
        <v>896</v>
      </c>
      <c r="F8" s="4" t="s">
        <v>14</v>
      </c>
      <c r="G8" s="21">
        <v>1200</v>
      </c>
      <c r="H8" s="6">
        <v>56615001</v>
      </c>
      <c r="I8" s="4" t="s">
        <v>891</v>
      </c>
    </row>
    <row r="9" spans="1:13" ht="15.75">
      <c r="A9" s="3"/>
      <c r="B9" s="4" t="s">
        <v>1807</v>
      </c>
      <c r="C9" s="4" t="s">
        <v>8</v>
      </c>
      <c r="D9" s="4" t="s">
        <v>897</v>
      </c>
      <c r="E9" s="4"/>
      <c r="F9" s="4" t="s">
        <v>14</v>
      </c>
      <c r="G9" s="21">
        <v>2100</v>
      </c>
      <c r="H9" s="6">
        <v>52115002</v>
      </c>
      <c r="I9" s="4" t="s">
        <v>891</v>
      </c>
    </row>
    <row r="10" spans="1:13" ht="24" customHeight="1">
      <c r="A10" s="3"/>
      <c r="B10" s="4" t="s">
        <v>1807</v>
      </c>
      <c r="C10" s="4" t="s">
        <v>8</v>
      </c>
      <c r="D10" s="4" t="s">
        <v>877</v>
      </c>
      <c r="E10" s="4"/>
      <c r="F10" s="4" t="s">
        <v>160</v>
      </c>
      <c r="G10" s="21">
        <v>500</v>
      </c>
      <c r="H10" s="6">
        <v>51115002</v>
      </c>
      <c r="I10" s="4" t="s">
        <v>891</v>
      </c>
    </row>
    <row r="11" spans="1:13" ht="23.25" customHeight="1">
      <c r="A11" s="3"/>
      <c r="B11" s="4" t="s">
        <v>1807</v>
      </c>
      <c r="C11" s="4" t="s">
        <v>8</v>
      </c>
      <c r="D11" s="4" t="s">
        <v>898</v>
      </c>
      <c r="E11" s="4"/>
      <c r="F11" s="4" t="s">
        <v>14</v>
      </c>
      <c r="G11" s="21">
        <v>800</v>
      </c>
      <c r="H11" s="6">
        <v>51115003</v>
      </c>
      <c r="I11" s="4" t="s">
        <v>891</v>
      </c>
      <c r="K11" s="43" t="s">
        <v>1788</v>
      </c>
    </row>
    <row r="12" spans="1:13" ht="15.75">
      <c r="A12" s="3"/>
      <c r="B12" s="4" t="s">
        <v>1807</v>
      </c>
      <c r="C12" s="4" t="s">
        <v>8</v>
      </c>
      <c r="D12" s="4" t="s">
        <v>899</v>
      </c>
      <c r="E12" s="4" t="s">
        <v>590</v>
      </c>
      <c r="F12" s="4" t="s">
        <v>81</v>
      </c>
      <c r="G12" s="21">
        <v>300</v>
      </c>
      <c r="H12" s="6">
        <v>52115003</v>
      </c>
      <c r="I12" s="4" t="s">
        <v>891</v>
      </c>
    </row>
    <row r="13" spans="1:13" ht="15.75">
      <c r="A13" s="3"/>
      <c r="B13" s="4" t="s">
        <v>1807</v>
      </c>
      <c r="C13" s="4" t="s">
        <v>900</v>
      </c>
      <c r="D13" s="4" t="s">
        <v>901</v>
      </c>
      <c r="E13" s="4" t="s">
        <v>902</v>
      </c>
      <c r="F13" s="4" t="s">
        <v>160</v>
      </c>
      <c r="G13" s="21">
        <v>33000</v>
      </c>
      <c r="H13" s="6">
        <v>52015001</v>
      </c>
      <c r="I13" s="4" t="s">
        <v>891</v>
      </c>
    </row>
    <row r="14" spans="1:13" ht="15.75">
      <c r="A14" s="3"/>
      <c r="B14" s="4" t="s">
        <v>1807</v>
      </c>
      <c r="C14" s="4" t="s">
        <v>8</v>
      </c>
      <c r="D14" s="4" t="s">
        <v>903</v>
      </c>
      <c r="E14" s="4" t="s">
        <v>30</v>
      </c>
      <c r="F14" s="4" t="s">
        <v>14</v>
      </c>
      <c r="G14" s="21">
        <v>1000</v>
      </c>
      <c r="H14" s="6">
        <v>51515003</v>
      </c>
      <c r="I14" s="4" t="s">
        <v>891</v>
      </c>
    </row>
    <row r="15" spans="1:13" ht="15.75">
      <c r="A15" s="3"/>
      <c r="B15" s="4" t="s">
        <v>1807</v>
      </c>
      <c r="C15" s="4" t="s">
        <v>8</v>
      </c>
      <c r="D15" s="4" t="s">
        <v>904</v>
      </c>
      <c r="E15" s="4"/>
      <c r="F15" s="4" t="s">
        <v>533</v>
      </c>
      <c r="G15" s="21">
        <v>300</v>
      </c>
      <c r="H15" s="6">
        <v>51115004</v>
      </c>
      <c r="I15" s="4" t="s">
        <v>891</v>
      </c>
    </row>
    <row r="16" spans="1:13" ht="15.75">
      <c r="A16" s="3"/>
      <c r="B16" s="4" t="s">
        <v>1807</v>
      </c>
      <c r="C16" s="4" t="s">
        <v>8</v>
      </c>
      <c r="D16" s="4" t="s">
        <v>905</v>
      </c>
      <c r="E16" s="4" t="s">
        <v>906</v>
      </c>
      <c r="F16" s="4" t="s">
        <v>14</v>
      </c>
      <c r="G16" s="21">
        <v>1200</v>
      </c>
      <c r="H16" s="6" t="s">
        <v>40</v>
      </c>
      <c r="I16" s="4" t="s">
        <v>891</v>
      </c>
    </row>
    <row r="17" spans="1:10" ht="15.75">
      <c r="A17" s="3"/>
      <c r="B17" s="4" t="s">
        <v>1807</v>
      </c>
      <c r="C17" s="4" t="s">
        <v>8</v>
      </c>
      <c r="D17" s="4" t="s">
        <v>907</v>
      </c>
      <c r="E17" s="4"/>
      <c r="F17" s="4" t="s">
        <v>14</v>
      </c>
      <c r="G17" s="21">
        <v>1500</v>
      </c>
      <c r="H17" s="6">
        <v>51115005</v>
      </c>
      <c r="I17" s="4" t="s">
        <v>891</v>
      </c>
    </row>
    <row r="18" spans="1:10" ht="15.75">
      <c r="A18" s="3"/>
      <c r="B18" s="4" t="s">
        <v>1807</v>
      </c>
      <c r="C18" s="4" t="s">
        <v>8</v>
      </c>
      <c r="D18" s="4" t="s">
        <v>908</v>
      </c>
      <c r="E18" s="4" t="s">
        <v>10</v>
      </c>
      <c r="F18" s="4" t="s">
        <v>81</v>
      </c>
      <c r="G18" s="21">
        <v>1500</v>
      </c>
      <c r="H18" s="6">
        <v>51515004</v>
      </c>
      <c r="I18" s="4" t="s">
        <v>891</v>
      </c>
    </row>
    <row r="19" spans="1:10" ht="15.75">
      <c r="A19" s="3"/>
      <c r="B19" s="4" t="s">
        <v>1807</v>
      </c>
      <c r="C19" s="4" t="s">
        <v>8</v>
      </c>
      <c r="D19" s="4" t="s">
        <v>909</v>
      </c>
      <c r="E19" s="4"/>
      <c r="F19" s="4" t="s">
        <v>160</v>
      </c>
      <c r="G19" s="11">
        <v>1000</v>
      </c>
      <c r="H19" s="6">
        <v>51115006</v>
      </c>
      <c r="I19" s="4" t="s">
        <v>891</v>
      </c>
    </row>
    <row r="20" spans="1:10" ht="15.75">
      <c r="A20" s="3"/>
      <c r="B20" s="4" t="s">
        <v>1807</v>
      </c>
      <c r="C20" s="4" t="s">
        <v>8</v>
      </c>
      <c r="D20" s="4" t="s">
        <v>910</v>
      </c>
      <c r="E20" s="4"/>
      <c r="F20" s="4" t="s">
        <v>160</v>
      </c>
      <c r="G20" s="11">
        <v>800</v>
      </c>
      <c r="H20" s="6">
        <v>51115007</v>
      </c>
      <c r="I20" s="4" t="s">
        <v>891</v>
      </c>
    </row>
    <row r="21" spans="1:10" ht="15.75">
      <c r="A21" s="3"/>
      <c r="B21" s="4" t="s">
        <v>1807</v>
      </c>
      <c r="C21" s="4" t="s">
        <v>8</v>
      </c>
      <c r="D21" s="4" t="s">
        <v>911</v>
      </c>
      <c r="E21" s="4"/>
      <c r="F21" s="4" t="s">
        <v>160</v>
      </c>
      <c r="G21" s="11">
        <v>1000</v>
      </c>
      <c r="H21" s="6">
        <v>51115008</v>
      </c>
      <c r="I21" s="4" t="s">
        <v>891</v>
      </c>
    </row>
    <row r="22" spans="1:10" ht="15.75">
      <c r="A22" s="3"/>
      <c r="B22" s="4" t="s">
        <v>1807</v>
      </c>
      <c r="C22" s="4" t="s">
        <v>8</v>
      </c>
      <c r="D22" s="4" t="s">
        <v>912</v>
      </c>
      <c r="E22" s="4"/>
      <c r="F22" s="4" t="s">
        <v>160</v>
      </c>
      <c r="G22" s="11">
        <v>1100</v>
      </c>
      <c r="H22" s="6">
        <v>51115009</v>
      </c>
      <c r="I22" s="4" t="s">
        <v>891</v>
      </c>
    </row>
    <row r="23" spans="1:10" ht="15.75">
      <c r="A23" s="3"/>
      <c r="B23" s="4" t="s">
        <v>1807</v>
      </c>
      <c r="C23" s="4" t="s">
        <v>8</v>
      </c>
      <c r="D23" s="4" t="s">
        <v>913</v>
      </c>
      <c r="E23" s="4"/>
      <c r="F23" s="4" t="s">
        <v>160</v>
      </c>
      <c r="G23" s="11">
        <v>500</v>
      </c>
      <c r="H23" s="6">
        <v>51115010</v>
      </c>
      <c r="I23" s="4" t="s">
        <v>891</v>
      </c>
    </row>
    <row r="24" spans="1:10" ht="15.75">
      <c r="A24" s="3"/>
      <c r="B24" s="4" t="s">
        <v>1807</v>
      </c>
      <c r="C24" s="4" t="s">
        <v>8</v>
      </c>
      <c r="D24" s="4" t="s">
        <v>914</v>
      </c>
      <c r="E24" s="4" t="s">
        <v>346</v>
      </c>
      <c r="F24" s="4" t="s">
        <v>160</v>
      </c>
      <c r="G24" s="11">
        <v>400</v>
      </c>
      <c r="H24" s="6">
        <v>51515005</v>
      </c>
      <c r="I24" s="4" t="s">
        <v>891</v>
      </c>
    </row>
    <row r="25" spans="1:10" ht="15.75">
      <c r="A25" s="3"/>
      <c r="B25" s="4" t="s">
        <v>1807</v>
      </c>
      <c r="C25" s="4" t="s">
        <v>8</v>
      </c>
      <c r="D25" s="4" t="s">
        <v>915</v>
      </c>
      <c r="E25" s="4" t="s">
        <v>10</v>
      </c>
      <c r="F25" s="4" t="s">
        <v>160</v>
      </c>
      <c r="G25" s="11">
        <v>2000</v>
      </c>
      <c r="H25" s="6">
        <v>51515006</v>
      </c>
      <c r="I25" s="4" t="s">
        <v>891</v>
      </c>
    </row>
    <row r="26" spans="1:10" ht="15.75">
      <c r="A26" s="3"/>
      <c r="B26" s="4" t="s">
        <v>1807</v>
      </c>
      <c r="C26" s="4" t="s">
        <v>8</v>
      </c>
      <c r="D26" s="4" t="s">
        <v>916</v>
      </c>
      <c r="E26" s="4" t="s">
        <v>30</v>
      </c>
      <c r="F26" s="4" t="s">
        <v>160</v>
      </c>
      <c r="G26" s="11">
        <v>6000</v>
      </c>
      <c r="H26" s="6">
        <v>51515007</v>
      </c>
      <c r="I26" s="4" t="s">
        <v>891</v>
      </c>
    </row>
    <row r="27" spans="1:10" ht="15.75">
      <c r="A27" s="3"/>
      <c r="B27" s="4" t="s">
        <v>1807</v>
      </c>
      <c r="C27" s="4" t="s">
        <v>8</v>
      </c>
      <c r="D27" s="4" t="s">
        <v>895</v>
      </c>
      <c r="E27" s="4" t="s">
        <v>917</v>
      </c>
      <c r="F27" s="4" t="s">
        <v>160</v>
      </c>
      <c r="G27" s="11">
        <v>1200</v>
      </c>
      <c r="H27" s="6">
        <v>56615002</v>
      </c>
      <c r="I27" s="4" t="s">
        <v>891</v>
      </c>
    </row>
    <row r="28" spans="1:10" ht="15.75">
      <c r="A28" s="3"/>
      <c r="B28" s="4" t="s">
        <v>1807</v>
      </c>
      <c r="C28" s="4" t="s">
        <v>15</v>
      </c>
      <c r="D28" s="4" t="s">
        <v>918</v>
      </c>
      <c r="E28" s="4" t="s">
        <v>919</v>
      </c>
      <c r="F28" s="4" t="s">
        <v>160</v>
      </c>
      <c r="G28" s="11">
        <v>800</v>
      </c>
      <c r="H28" s="6">
        <v>51215001</v>
      </c>
      <c r="I28" s="4" t="s">
        <v>891</v>
      </c>
    </row>
    <row r="29" spans="1:10" ht="15.75">
      <c r="A29" s="3"/>
      <c r="B29" s="4" t="s">
        <v>1807</v>
      </c>
      <c r="C29" s="4" t="s">
        <v>8</v>
      </c>
      <c r="D29" s="4" t="s">
        <v>920</v>
      </c>
      <c r="E29" s="4" t="s">
        <v>921</v>
      </c>
      <c r="F29" s="4" t="s">
        <v>160</v>
      </c>
      <c r="G29" s="11">
        <v>1200</v>
      </c>
      <c r="H29" s="6">
        <v>51915001</v>
      </c>
      <c r="I29" s="4" t="s">
        <v>891</v>
      </c>
    </row>
    <row r="30" spans="1:10" ht="60.75">
      <c r="B30" s="4" t="s">
        <v>1807</v>
      </c>
      <c r="C30" s="4" t="s">
        <v>8</v>
      </c>
      <c r="D30" s="43" t="s">
        <v>1547</v>
      </c>
      <c r="E30" s="43" t="s">
        <v>1548</v>
      </c>
      <c r="F30" s="4" t="s">
        <v>160</v>
      </c>
      <c r="G30" s="11">
        <v>10599.93</v>
      </c>
      <c r="H30" s="4">
        <v>56936003</v>
      </c>
      <c r="I30" s="4" t="s">
        <v>1552</v>
      </c>
      <c r="J30" s="4">
        <v>2020</v>
      </c>
    </row>
    <row r="31" spans="1:10" ht="45.75">
      <c r="B31" s="4" t="s">
        <v>1807</v>
      </c>
      <c r="C31" s="4" t="s">
        <v>8</v>
      </c>
      <c r="D31" s="43" t="s">
        <v>1549</v>
      </c>
      <c r="E31" s="4" t="s">
        <v>1550</v>
      </c>
      <c r="F31" s="20" t="s">
        <v>533</v>
      </c>
      <c r="G31" s="11">
        <v>6900</v>
      </c>
      <c r="H31" s="4">
        <v>56736012</v>
      </c>
      <c r="I31" s="4" t="s">
        <v>1551</v>
      </c>
      <c r="J31" s="4">
        <v>2020</v>
      </c>
    </row>
    <row r="32" spans="1:10" ht="45.75">
      <c r="B32" s="4" t="s">
        <v>1807</v>
      </c>
      <c r="C32" s="4" t="s">
        <v>8</v>
      </c>
      <c r="D32" s="43" t="s">
        <v>1553</v>
      </c>
      <c r="E32" s="4" t="s">
        <v>1550</v>
      </c>
      <c r="F32" s="4" t="s">
        <v>160</v>
      </c>
      <c r="G32" s="11">
        <v>6900</v>
      </c>
      <c r="H32" s="4">
        <v>56736013</v>
      </c>
      <c r="I32" s="4" t="s">
        <v>1551</v>
      </c>
      <c r="J32" s="4">
        <v>2020</v>
      </c>
    </row>
    <row r="33" spans="2:10" ht="15.75">
      <c r="B33" s="4" t="s">
        <v>1807</v>
      </c>
      <c r="C33" s="4" t="s">
        <v>8</v>
      </c>
      <c r="D33" s="43" t="s">
        <v>1402</v>
      </c>
      <c r="E33" s="4" t="s">
        <v>1853</v>
      </c>
      <c r="F33" s="4" t="s">
        <v>160</v>
      </c>
      <c r="G33" s="11">
        <v>5190</v>
      </c>
      <c r="H33" s="4">
        <v>51515008</v>
      </c>
      <c r="I33" s="4" t="s">
        <v>891</v>
      </c>
      <c r="J33" s="4">
        <v>2022</v>
      </c>
    </row>
    <row r="34" spans="2:10" ht="15.75">
      <c r="B34" s="4" t="s">
        <v>1807</v>
      </c>
      <c r="C34" s="4" t="s">
        <v>8</v>
      </c>
      <c r="D34" s="43" t="s">
        <v>1860</v>
      </c>
      <c r="E34" s="4" t="s">
        <v>1862</v>
      </c>
      <c r="F34" s="4" t="s">
        <v>160</v>
      </c>
      <c r="G34" s="11">
        <v>3422</v>
      </c>
      <c r="H34" s="4">
        <v>51215003</v>
      </c>
      <c r="I34" s="4" t="s">
        <v>891</v>
      </c>
      <c r="J34" s="4">
        <v>2022</v>
      </c>
    </row>
    <row r="35" spans="2:10" ht="15.75">
      <c r="B35" s="4" t="s">
        <v>1807</v>
      </c>
      <c r="C35" s="4" t="s">
        <v>639</v>
      </c>
      <c r="D35" s="43" t="s">
        <v>1883</v>
      </c>
      <c r="E35" s="4" t="s">
        <v>1910</v>
      </c>
      <c r="F35" s="4" t="s">
        <v>160</v>
      </c>
      <c r="G35" s="11">
        <v>8500</v>
      </c>
      <c r="H35" s="4">
        <v>56736014</v>
      </c>
      <c r="I35" s="4" t="s">
        <v>1884</v>
      </c>
      <c r="J35" s="4">
        <v>2023</v>
      </c>
    </row>
    <row r="36" spans="2:10" ht="15.75">
      <c r="B36" s="4" t="s">
        <v>1807</v>
      </c>
      <c r="C36" s="4" t="s">
        <v>8</v>
      </c>
      <c r="D36" s="43" t="s">
        <v>1909</v>
      </c>
      <c r="E36" s="4" t="s">
        <v>582</v>
      </c>
      <c r="F36" s="4" t="s">
        <v>160</v>
      </c>
      <c r="G36" s="11">
        <v>24360</v>
      </c>
      <c r="H36" s="4">
        <v>51215002</v>
      </c>
      <c r="I36" s="4" t="s">
        <v>891</v>
      </c>
      <c r="J36" s="4">
        <v>2022</v>
      </c>
    </row>
    <row r="37" spans="2:10" ht="15.75">
      <c r="B37" s="4" t="s">
        <v>1807</v>
      </c>
      <c r="C37" s="4" t="s">
        <v>8</v>
      </c>
      <c r="D37" s="43" t="s">
        <v>1947</v>
      </c>
      <c r="E37" s="4" t="s">
        <v>1949</v>
      </c>
      <c r="F37" s="4" t="s">
        <v>160</v>
      </c>
      <c r="G37" s="11">
        <v>7145.6</v>
      </c>
      <c r="H37" s="4">
        <v>56915001</v>
      </c>
      <c r="I37" s="4" t="s">
        <v>891</v>
      </c>
      <c r="J37" s="4">
        <v>2023</v>
      </c>
    </row>
    <row r="38" spans="2:10" ht="15.75">
      <c r="B38" s="4" t="s">
        <v>1807</v>
      </c>
      <c r="C38" s="4" t="s">
        <v>8</v>
      </c>
      <c r="D38" s="43" t="s">
        <v>1948</v>
      </c>
      <c r="E38" s="4" t="s">
        <v>1950</v>
      </c>
      <c r="F38" s="4" t="s">
        <v>160</v>
      </c>
      <c r="G38" s="11">
        <v>2900</v>
      </c>
      <c r="H38" s="4">
        <v>56915002</v>
      </c>
      <c r="I38" s="4" t="s">
        <v>891</v>
      </c>
      <c r="J38" s="4">
        <v>2023</v>
      </c>
    </row>
    <row r="40" spans="2:10" ht="15.75">
      <c r="B40" s="4" t="s">
        <v>1807</v>
      </c>
      <c r="C40" s="4" t="s">
        <v>8</v>
      </c>
      <c r="D40" s="43" t="s">
        <v>1702</v>
      </c>
      <c r="E40" s="4" t="s">
        <v>582</v>
      </c>
      <c r="F40" s="4" t="s">
        <v>160</v>
      </c>
      <c r="G40" s="4" t="s">
        <v>582</v>
      </c>
      <c r="H40" s="4" t="s">
        <v>582</v>
      </c>
      <c r="I40" s="4" t="s">
        <v>891</v>
      </c>
    </row>
  </sheetData>
  <pageMargins left="0.7" right="0.7" top="0.75" bottom="0.75" header="0.3" footer="0.3"/>
  <pageSetup paperSize="5" scale="43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  <pageSetUpPr fitToPage="1"/>
  </sheetPr>
  <dimension ref="A1:M189"/>
  <sheetViews>
    <sheetView topLeftCell="A55" workbookViewId="0">
      <selection activeCell="C67" sqref="C67"/>
    </sheetView>
  </sheetViews>
  <sheetFormatPr baseColWidth="10" defaultRowHeight="15"/>
  <cols>
    <col min="2" max="2" width="33.42578125" bestFit="1" customWidth="1"/>
    <col min="3" max="3" width="14.85546875" bestFit="1" customWidth="1"/>
    <col min="4" max="4" width="67.85546875" bestFit="1" customWidth="1"/>
    <col min="5" max="5" width="39.7109375" bestFit="1" customWidth="1"/>
    <col min="6" max="6" width="20.85546875" bestFit="1" customWidth="1"/>
    <col min="7" max="7" width="23" bestFit="1" customWidth="1"/>
    <col min="8" max="8" width="13.85546875" bestFit="1" customWidth="1"/>
    <col min="9" max="9" width="20.28515625" bestFit="1" customWidth="1"/>
    <col min="10" max="10" width="56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922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1773</v>
      </c>
      <c r="M3" s="9"/>
    </row>
    <row r="4" spans="1:13" ht="15.75">
      <c r="A4" s="3"/>
      <c r="B4" s="4" t="s">
        <v>1808</v>
      </c>
      <c r="C4" s="4" t="s">
        <v>923</v>
      </c>
      <c r="D4" s="4" t="s">
        <v>924</v>
      </c>
      <c r="E4" s="4" t="s">
        <v>582</v>
      </c>
      <c r="F4" s="4" t="s">
        <v>14</v>
      </c>
      <c r="G4" s="11">
        <v>400</v>
      </c>
      <c r="H4" s="16">
        <v>55116001</v>
      </c>
      <c r="I4" s="4" t="s">
        <v>925</v>
      </c>
    </row>
    <row r="5" spans="1:13" ht="15.75">
      <c r="A5" s="3"/>
      <c r="B5" s="4" t="s">
        <v>1808</v>
      </c>
      <c r="C5" s="4" t="s">
        <v>59</v>
      </c>
      <c r="D5" s="4" t="s">
        <v>926</v>
      </c>
      <c r="E5" s="4" t="s">
        <v>582</v>
      </c>
      <c r="F5" s="4" t="s">
        <v>14</v>
      </c>
      <c r="G5" s="11">
        <v>300</v>
      </c>
      <c r="H5" s="16">
        <v>55116002</v>
      </c>
      <c r="I5" s="4" t="s">
        <v>925</v>
      </c>
    </row>
    <row r="6" spans="1:13" ht="15.75">
      <c r="A6" s="3"/>
      <c r="B6" s="4" t="s">
        <v>1808</v>
      </c>
      <c r="C6" s="4" t="s">
        <v>8</v>
      </c>
      <c r="D6" s="4" t="s">
        <v>927</v>
      </c>
      <c r="E6" s="4" t="s">
        <v>582</v>
      </c>
      <c r="F6" s="4" t="s">
        <v>14</v>
      </c>
      <c r="G6" s="11">
        <v>100</v>
      </c>
      <c r="H6" s="16">
        <v>56716001</v>
      </c>
      <c r="I6" s="4" t="s">
        <v>925</v>
      </c>
    </row>
    <row r="7" spans="1:13" ht="15.75">
      <c r="A7" s="3"/>
      <c r="B7" s="4" t="s">
        <v>1808</v>
      </c>
      <c r="C7" s="4" t="s">
        <v>8</v>
      </c>
      <c r="D7" s="4" t="s">
        <v>928</v>
      </c>
      <c r="E7" s="4" t="s">
        <v>582</v>
      </c>
      <c r="F7" s="4" t="s">
        <v>533</v>
      </c>
      <c r="G7" s="11">
        <v>0</v>
      </c>
      <c r="H7" s="16">
        <v>56716002</v>
      </c>
      <c r="I7" s="4" t="s">
        <v>925</v>
      </c>
    </row>
    <row r="8" spans="1:13" ht="15.75">
      <c r="A8" s="3"/>
      <c r="B8" s="4" t="s">
        <v>1808</v>
      </c>
      <c r="C8" s="4" t="s">
        <v>8</v>
      </c>
      <c r="D8" s="4" t="s">
        <v>927</v>
      </c>
      <c r="E8" s="4" t="s">
        <v>582</v>
      </c>
      <c r="F8" s="4" t="s">
        <v>533</v>
      </c>
      <c r="G8" s="11">
        <v>0</v>
      </c>
      <c r="H8" s="16">
        <v>56716003</v>
      </c>
      <c r="I8" s="4" t="s">
        <v>925</v>
      </c>
    </row>
    <row r="9" spans="1:13" ht="15.75">
      <c r="A9" s="3"/>
      <c r="B9" s="4" t="s">
        <v>1808</v>
      </c>
      <c r="C9" s="4" t="s">
        <v>8</v>
      </c>
      <c r="D9" s="4" t="s">
        <v>929</v>
      </c>
      <c r="E9" s="4" t="s">
        <v>582</v>
      </c>
      <c r="F9" s="4" t="s">
        <v>14</v>
      </c>
      <c r="G9" s="11">
        <v>200</v>
      </c>
      <c r="H9" s="16">
        <v>55116003</v>
      </c>
      <c r="I9" s="4" t="s">
        <v>925</v>
      </c>
    </row>
    <row r="10" spans="1:13" ht="15.75">
      <c r="A10" s="3"/>
      <c r="B10" s="4" t="s">
        <v>1808</v>
      </c>
      <c r="C10" s="4" t="s">
        <v>8</v>
      </c>
      <c r="D10" s="4" t="s">
        <v>929</v>
      </c>
      <c r="E10" s="4" t="s">
        <v>582</v>
      </c>
      <c r="F10" s="4" t="s">
        <v>14</v>
      </c>
      <c r="G10" s="11">
        <v>200</v>
      </c>
      <c r="H10" s="16">
        <v>55116004</v>
      </c>
      <c r="I10" s="4" t="s">
        <v>925</v>
      </c>
    </row>
    <row r="11" spans="1:13" ht="15.75">
      <c r="A11" s="3"/>
      <c r="B11" s="4" t="s">
        <v>1808</v>
      </c>
      <c r="C11" s="4" t="s">
        <v>8</v>
      </c>
      <c r="D11" s="4" t="s">
        <v>929</v>
      </c>
      <c r="E11" s="4" t="s">
        <v>582</v>
      </c>
      <c r="F11" s="4" t="s">
        <v>14</v>
      </c>
      <c r="G11" s="11">
        <v>200</v>
      </c>
      <c r="H11" s="16">
        <v>55116005</v>
      </c>
      <c r="I11" s="4" t="s">
        <v>925</v>
      </c>
    </row>
    <row r="12" spans="1:13" ht="15.75">
      <c r="A12" s="3"/>
      <c r="B12" s="4" t="s">
        <v>1808</v>
      </c>
      <c r="C12" s="4" t="s">
        <v>8</v>
      </c>
      <c r="D12" s="4" t="s">
        <v>929</v>
      </c>
      <c r="E12" s="4" t="s">
        <v>582</v>
      </c>
      <c r="F12" s="4" t="s">
        <v>14</v>
      </c>
      <c r="G12" s="11">
        <v>600</v>
      </c>
      <c r="H12" s="16">
        <v>55116006</v>
      </c>
      <c r="I12" s="4" t="s">
        <v>925</v>
      </c>
    </row>
    <row r="13" spans="1:13" ht="15.75">
      <c r="A13" s="3"/>
      <c r="B13" s="4" t="s">
        <v>1808</v>
      </c>
      <c r="C13" s="4" t="s">
        <v>8</v>
      </c>
      <c r="D13" s="4" t="s">
        <v>930</v>
      </c>
      <c r="E13" s="4" t="s">
        <v>582</v>
      </c>
      <c r="F13" s="4" t="s">
        <v>533</v>
      </c>
      <c r="G13" s="11">
        <v>0</v>
      </c>
      <c r="H13" s="16">
        <v>56916001</v>
      </c>
      <c r="I13" s="4" t="s">
        <v>925</v>
      </c>
    </row>
    <row r="14" spans="1:13" ht="15.75">
      <c r="A14" s="3"/>
      <c r="B14" s="4" t="s">
        <v>1808</v>
      </c>
      <c r="C14" s="4" t="s">
        <v>8</v>
      </c>
      <c r="D14" s="4" t="s">
        <v>931</v>
      </c>
      <c r="E14" s="4" t="s">
        <v>582</v>
      </c>
      <c r="F14" s="4" t="s">
        <v>533</v>
      </c>
      <c r="G14" s="11">
        <v>100</v>
      </c>
      <c r="H14" s="16">
        <v>56716004</v>
      </c>
      <c r="I14" s="4" t="s">
        <v>925</v>
      </c>
    </row>
    <row r="15" spans="1:13" ht="15.75">
      <c r="A15" s="3"/>
      <c r="B15" s="4" t="s">
        <v>1808</v>
      </c>
      <c r="C15" s="4" t="s">
        <v>8</v>
      </c>
      <c r="D15" s="4" t="s">
        <v>931</v>
      </c>
      <c r="E15" s="4" t="s">
        <v>582</v>
      </c>
      <c r="F15" s="4" t="s">
        <v>160</v>
      </c>
      <c r="G15" s="11">
        <v>100</v>
      </c>
      <c r="H15" s="16">
        <v>56716005</v>
      </c>
      <c r="I15" s="4" t="s">
        <v>925</v>
      </c>
    </row>
    <row r="16" spans="1:13" ht="15.75">
      <c r="A16" s="3"/>
      <c r="B16" s="4" t="s">
        <v>1808</v>
      </c>
      <c r="C16" s="4" t="s">
        <v>8</v>
      </c>
      <c r="D16" s="4" t="s">
        <v>932</v>
      </c>
      <c r="E16" s="4" t="s">
        <v>582</v>
      </c>
      <c r="F16" s="4" t="s">
        <v>160</v>
      </c>
      <c r="G16" s="11">
        <v>50</v>
      </c>
      <c r="H16" s="16">
        <v>55116007</v>
      </c>
      <c r="I16" s="4" t="s">
        <v>925</v>
      </c>
    </row>
    <row r="17" spans="1:9" ht="15.75">
      <c r="A17" s="3"/>
      <c r="B17" s="4" t="s">
        <v>1808</v>
      </c>
      <c r="C17" s="4" t="s">
        <v>8</v>
      </c>
      <c r="D17" s="4" t="s">
        <v>932</v>
      </c>
      <c r="E17" s="4" t="s">
        <v>582</v>
      </c>
      <c r="F17" s="4" t="s">
        <v>160</v>
      </c>
      <c r="G17" s="11">
        <v>50</v>
      </c>
      <c r="H17" s="16">
        <v>55116008</v>
      </c>
      <c r="I17" s="4" t="s">
        <v>925</v>
      </c>
    </row>
    <row r="18" spans="1:9" ht="15.75">
      <c r="A18" s="3"/>
      <c r="B18" s="4" t="s">
        <v>1808</v>
      </c>
      <c r="C18" s="4" t="s">
        <v>8</v>
      </c>
      <c r="D18" s="4" t="s">
        <v>933</v>
      </c>
      <c r="E18" s="4" t="s">
        <v>582</v>
      </c>
      <c r="F18" s="4" t="s">
        <v>160</v>
      </c>
      <c r="G18" s="11">
        <v>500</v>
      </c>
      <c r="H18" s="16">
        <v>55116009</v>
      </c>
      <c r="I18" s="4" t="s">
        <v>925</v>
      </c>
    </row>
    <row r="19" spans="1:9" ht="15.75">
      <c r="A19" s="3"/>
      <c r="B19" s="4" t="s">
        <v>1808</v>
      </c>
      <c r="C19" s="4" t="s">
        <v>8</v>
      </c>
      <c r="D19" s="4" t="s">
        <v>933</v>
      </c>
      <c r="E19" s="4" t="s">
        <v>582</v>
      </c>
      <c r="F19" s="4" t="s">
        <v>160</v>
      </c>
      <c r="G19" s="11">
        <v>500</v>
      </c>
      <c r="H19" s="16">
        <v>55116010</v>
      </c>
      <c r="I19" s="4" t="s">
        <v>925</v>
      </c>
    </row>
    <row r="20" spans="1:9" ht="15.75">
      <c r="A20" s="3"/>
      <c r="B20" s="4" t="s">
        <v>1808</v>
      </c>
      <c r="C20" s="4" t="s">
        <v>8</v>
      </c>
      <c r="D20" s="4" t="s">
        <v>933</v>
      </c>
      <c r="E20" s="4" t="s">
        <v>582</v>
      </c>
      <c r="F20" s="4" t="s">
        <v>160</v>
      </c>
      <c r="G20" s="11">
        <v>500</v>
      </c>
      <c r="H20" s="16">
        <v>55116011</v>
      </c>
      <c r="I20" s="4" t="s">
        <v>925</v>
      </c>
    </row>
    <row r="21" spans="1:9" ht="15.75">
      <c r="A21" s="3"/>
      <c r="B21" s="4" t="s">
        <v>1808</v>
      </c>
      <c r="C21" s="4" t="s">
        <v>8</v>
      </c>
      <c r="D21" s="4" t="s">
        <v>933</v>
      </c>
      <c r="E21" s="4" t="s">
        <v>582</v>
      </c>
      <c r="F21" s="4" t="s">
        <v>160</v>
      </c>
      <c r="G21" s="11">
        <v>500</v>
      </c>
      <c r="H21" s="16">
        <v>55116012</v>
      </c>
      <c r="I21" s="4" t="s">
        <v>925</v>
      </c>
    </row>
    <row r="22" spans="1:9" ht="15.75">
      <c r="A22" s="3"/>
      <c r="B22" s="4" t="s">
        <v>1808</v>
      </c>
      <c r="C22" s="4" t="s">
        <v>8</v>
      </c>
      <c r="D22" s="4" t="s">
        <v>934</v>
      </c>
      <c r="E22" s="4" t="s">
        <v>582</v>
      </c>
      <c r="F22" s="4" t="s">
        <v>533</v>
      </c>
      <c r="G22" s="11">
        <v>100</v>
      </c>
      <c r="H22" s="16">
        <v>56716006</v>
      </c>
      <c r="I22" s="4" t="s">
        <v>925</v>
      </c>
    </row>
    <row r="23" spans="1:9" ht="15.75">
      <c r="A23" s="3"/>
      <c r="B23" s="4" t="s">
        <v>1808</v>
      </c>
      <c r="C23" s="4" t="s">
        <v>8</v>
      </c>
      <c r="D23" s="4" t="s">
        <v>934</v>
      </c>
      <c r="E23" s="4" t="s">
        <v>582</v>
      </c>
      <c r="F23" s="4" t="s">
        <v>160</v>
      </c>
      <c r="G23" s="11">
        <v>100</v>
      </c>
      <c r="H23" s="16">
        <v>56716007</v>
      </c>
      <c r="I23" s="4" t="s">
        <v>925</v>
      </c>
    </row>
    <row r="24" spans="1:9" ht="15.75">
      <c r="A24" s="3"/>
      <c r="B24" s="4" t="s">
        <v>1808</v>
      </c>
      <c r="C24" s="4" t="s">
        <v>8</v>
      </c>
      <c r="D24" s="4" t="s">
        <v>935</v>
      </c>
      <c r="E24" s="4" t="s">
        <v>582</v>
      </c>
      <c r="F24" s="4" t="s">
        <v>533</v>
      </c>
      <c r="G24" s="11">
        <v>120</v>
      </c>
      <c r="H24" s="16">
        <v>56716008</v>
      </c>
      <c r="I24" s="4" t="s">
        <v>925</v>
      </c>
    </row>
    <row r="25" spans="1:9" ht="15.75">
      <c r="A25" s="3"/>
      <c r="B25" s="4" t="s">
        <v>1808</v>
      </c>
      <c r="C25" s="4" t="s">
        <v>8</v>
      </c>
      <c r="D25" s="4" t="s">
        <v>935</v>
      </c>
      <c r="E25" s="4" t="s">
        <v>582</v>
      </c>
      <c r="F25" s="4" t="s">
        <v>14</v>
      </c>
      <c r="G25" s="11">
        <v>120</v>
      </c>
      <c r="H25" s="16">
        <v>56716009</v>
      </c>
      <c r="I25" s="4" t="s">
        <v>925</v>
      </c>
    </row>
    <row r="26" spans="1:9" ht="15.75">
      <c r="A26" s="3"/>
      <c r="B26" s="4" t="s">
        <v>1808</v>
      </c>
      <c r="C26" s="4" t="s">
        <v>8</v>
      </c>
      <c r="D26" s="4" t="s">
        <v>936</v>
      </c>
      <c r="E26" s="4" t="s">
        <v>582</v>
      </c>
      <c r="F26" s="4" t="s">
        <v>14</v>
      </c>
      <c r="G26" s="11">
        <v>150</v>
      </c>
      <c r="H26" s="16">
        <v>55116013</v>
      </c>
      <c r="I26" s="4" t="s">
        <v>925</v>
      </c>
    </row>
    <row r="27" spans="1:9" ht="15.75">
      <c r="A27" s="3"/>
      <c r="B27" s="4" t="s">
        <v>1808</v>
      </c>
      <c r="C27" s="4" t="s">
        <v>8</v>
      </c>
      <c r="D27" s="4" t="s">
        <v>937</v>
      </c>
      <c r="E27" s="4" t="s">
        <v>582</v>
      </c>
      <c r="F27" s="4" t="s">
        <v>14</v>
      </c>
      <c r="G27" s="11">
        <v>80</v>
      </c>
      <c r="H27" s="16">
        <v>55116014</v>
      </c>
      <c r="I27" s="4" t="s">
        <v>925</v>
      </c>
    </row>
    <row r="28" spans="1:9" ht="15.75">
      <c r="A28" s="3"/>
      <c r="B28" s="4" t="s">
        <v>1808</v>
      </c>
      <c r="C28" s="4" t="s">
        <v>8</v>
      </c>
      <c r="D28" s="4" t="s">
        <v>937</v>
      </c>
      <c r="E28" s="4" t="s">
        <v>582</v>
      </c>
      <c r="F28" s="4" t="s">
        <v>14</v>
      </c>
      <c r="G28" s="11">
        <v>80</v>
      </c>
      <c r="H28" s="16">
        <v>55116015</v>
      </c>
      <c r="I28" s="4" t="s">
        <v>925</v>
      </c>
    </row>
    <row r="29" spans="1:9" ht="15.75">
      <c r="A29" s="3"/>
      <c r="B29" s="4" t="s">
        <v>1808</v>
      </c>
      <c r="C29" s="4" t="s">
        <v>8</v>
      </c>
      <c r="D29" s="4" t="s">
        <v>937</v>
      </c>
      <c r="E29" s="4" t="s">
        <v>582</v>
      </c>
      <c r="F29" s="4" t="s">
        <v>14</v>
      </c>
      <c r="G29" s="11">
        <v>80</v>
      </c>
      <c r="H29" s="16">
        <v>55116016</v>
      </c>
      <c r="I29" s="4" t="s">
        <v>925</v>
      </c>
    </row>
    <row r="30" spans="1:9" ht="15.75">
      <c r="A30" s="3"/>
      <c r="B30" s="4" t="s">
        <v>1808</v>
      </c>
      <c r="C30" s="4" t="s">
        <v>8</v>
      </c>
      <c r="D30" s="4" t="s">
        <v>937</v>
      </c>
      <c r="E30" s="4" t="s">
        <v>582</v>
      </c>
      <c r="F30" s="4" t="s">
        <v>14</v>
      </c>
      <c r="G30" s="11">
        <v>80</v>
      </c>
      <c r="H30" s="16">
        <v>55116017</v>
      </c>
      <c r="I30" s="4" t="s">
        <v>925</v>
      </c>
    </row>
    <row r="31" spans="1:9" ht="15.75">
      <c r="A31" s="3"/>
      <c r="B31" s="4" t="s">
        <v>1808</v>
      </c>
      <c r="C31" s="4" t="s">
        <v>8</v>
      </c>
      <c r="D31" s="4" t="s">
        <v>937</v>
      </c>
      <c r="E31" s="4" t="s">
        <v>582</v>
      </c>
      <c r="F31" s="4" t="s">
        <v>14</v>
      </c>
      <c r="G31" s="11">
        <v>80</v>
      </c>
      <c r="H31" s="16">
        <v>55116018</v>
      </c>
      <c r="I31" s="4" t="s">
        <v>925</v>
      </c>
    </row>
    <row r="32" spans="1:9" ht="15.75">
      <c r="A32" s="3"/>
      <c r="B32" s="4" t="s">
        <v>1808</v>
      </c>
      <c r="C32" s="4" t="s">
        <v>8</v>
      </c>
      <c r="D32" s="4" t="s">
        <v>937</v>
      </c>
      <c r="E32" s="4" t="s">
        <v>582</v>
      </c>
      <c r="F32" s="4" t="s">
        <v>14</v>
      </c>
      <c r="G32" s="11">
        <v>80</v>
      </c>
      <c r="H32" s="16">
        <v>55116019</v>
      </c>
      <c r="I32" s="4" t="s">
        <v>925</v>
      </c>
    </row>
    <row r="33" spans="1:9" ht="15.75">
      <c r="A33" s="3"/>
      <c r="B33" s="4" t="s">
        <v>1808</v>
      </c>
      <c r="C33" s="4" t="s">
        <v>8</v>
      </c>
      <c r="D33" s="4" t="s">
        <v>937</v>
      </c>
      <c r="E33" s="4" t="s">
        <v>582</v>
      </c>
      <c r="F33" s="4" t="s">
        <v>14</v>
      </c>
      <c r="G33" s="11">
        <v>80</v>
      </c>
      <c r="H33" s="16">
        <v>55116020</v>
      </c>
      <c r="I33" s="4" t="s">
        <v>925</v>
      </c>
    </row>
    <row r="34" spans="1:9" ht="15.75">
      <c r="A34" s="3"/>
      <c r="B34" s="4" t="s">
        <v>1808</v>
      </c>
      <c r="C34" s="4" t="s">
        <v>8</v>
      </c>
      <c r="D34" s="4" t="s">
        <v>937</v>
      </c>
      <c r="E34" s="4" t="s">
        <v>582</v>
      </c>
      <c r="F34" s="4" t="s">
        <v>14</v>
      </c>
      <c r="G34" s="11">
        <v>80</v>
      </c>
      <c r="H34" s="16">
        <v>55116021</v>
      </c>
      <c r="I34" s="4" t="s">
        <v>925</v>
      </c>
    </row>
    <row r="35" spans="1:9" ht="15.75">
      <c r="A35" s="3"/>
      <c r="B35" s="4" t="s">
        <v>1808</v>
      </c>
      <c r="C35" s="4" t="s">
        <v>8</v>
      </c>
      <c r="D35" s="4" t="s">
        <v>1778</v>
      </c>
      <c r="E35" s="4" t="s">
        <v>582</v>
      </c>
      <c r="F35" s="4" t="s">
        <v>14</v>
      </c>
      <c r="G35" s="11">
        <v>800</v>
      </c>
      <c r="H35" s="16">
        <v>55116022</v>
      </c>
      <c r="I35" s="4" t="s">
        <v>925</v>
      </c>
    </row>
    <row r="36" spans="1:9" ht="15.75">
      <c r="A36" s="3"/>
      <c r="B36" s="4" t="s">
        <v>1808</v>
      </c>
      <c r="C36" s="4" t="s">
        <v>8</v>
      </c>
      <c r="D36" s="4" t="s">
        <v>1778</v>
      </c>
      <c r="E36" s="4" t="s">
        <v>582</v>
      </c>
      <c r="F36" s="4" t="s">
        <v>14</v>
      </c>
      <c r="G36" s="11">
        <v>800</v>
      </c>
      <c r="H36" s="16">
        <v>55116023</v>
      </c>
      <c r="I36" s="4" t="s">
        <v>925</v>
      </c>
    </row>
    <row r="37" spans="1:9" ht="15.75">
      <c r="A37" s="3"/>
      <c r="B37" s="4" t="s">
        <v>1808</v>
      </c>
      <c r="C37" s="4" t="s">
        <v>8</v>
      </c>
      <c r="D37" s="4" t="s">
        <v>1778</v>
      </c>
      <c r="E37" s="4" t="s">
        <v>582</v>
      </c>
      <c r="F37" s="4" t="s">
        <v>14</v>
      </c>
      <c r="G37" s="11">
        <v>800</v>
      </c>
      <c r="H37" s="16">
        <v>55116024</v>
      </c>
      <c r="I37" s="4" t="s">
        <v>925</v>
      </c>
    </row>
    <row r="38" spans="1:9" ht="15.75">
      <c r="A38" s="3"/>
      <c r="B38" s="4" t="s">
        <v>1808</v>
      </c>
      <c r="C38" s="4" t="s">
        <v>8</v>
      </c>
      <c r="D38" s="4" t="s">
        <v>1778</v>
      </c>
      <c r="E38" t="s">
        <v>582</v>
      </c>
      <c r="F38" s="4" t="s">
        <v>14</v>
      </c>
      <c r="G38" s="11">
        <v>800</v>
      </c>
      <c r="H38" s="16">
        <v>55116025</v>
      </c>
      <c r="I38" s="4" t="s">
        <v>925</v>
      </c>
    </row>
    <row r="39" spans="1:9" ht="15.75">
      <c r="A39" s="3"/>
      <c r="B39" s="4" t="s">
        <v>1808</v>
      </c>
      <c r="C39" s="4" t="s">
        <v>8</v>
      </c>
      <c r="D39" s="4" t="s">
        <v>1778</v>
      </c>
      <c r="E39" t="s">
        <v>582</v>
      </c>
      <c r="F39" s="4" t="s">
        <v>14</v>
      </c>
      <c r="G39" s="11">
        <v>800</v>
      </c>
      <c r="H39" s="16">
        <v>55116026</v>
      </c>
      <c r="I39" s="4" t="s">
        <v>925</v>
      </c>
    </row>
    <row r="40" spans="1:9" ht="15.75">
      <c r="A40" s="3"/>
      <c r="B40" s="4" t="s">
        <v>1808</v>
      </c>
      <c r="C40" s="4" t="s">
        <v>8</v>
      </c>
      <c r="D40" s="4" t="s">
        <v>1778</v>
      </c>
      <c r="E40" t="s">
        <v>582</v>
      </c>
      <c r="F40" s="4" t="s">
        <v>14</v>
      </c>
      <c r="G40" s="11">
        <v>800</v>
      </c>
      <c r="H40" s="16">
        <v>55116027</v>
      </c>
      <c r="I40" s="4" t="s">
        <v>925</v>
      </c>
    </row>
    <row r="41" spans="1:9" ht="15.75">
      <c r="A41" s="3"/>
      <c r="B41" s="4" t="s">
        <v>1808</v>
      </c>
      <c r="C41" s="4" t="s">
        <v>8</v>
      </c>
      <c r="D41" s="4" t="s">
        <v>1778</v>
      </c>
      <c r="E41" t="s">
        <v>582</v>
      </c>
      <c r="F41" s="4" t="s">
        <v>14</v>
      </c>
      <c r="G41" s="11">
        <v>800</v>
      </c>
      <c r="H41" s="16">
        <v>55116028</v>
      </c>
      <c r="I41" s="4" t="s">
        <v>925</v>
      </c>
    </row>
    <row r="42" spans="1:9" ht="15.75">
      <c r="A42" s="3"/>
      <c r="B42" s="4" t="s">
        <v>1808</v>
      </c>
      <c r="C42" s="4" t="s">
        <v>8</v>
      </c>
      <c r="D42" s="4" t="s">
        <v>1778</v>
      </c>
      <c r="E42" t="s">
        <v>582</v>
      </c>
      <c r="F42" s="4" t="s">
        <v>14</v>
      </c>
      <c r="G42" s="11">
        <v>800</v>
      </c>
      <c r="H42" s="16">
        <v>55116029</v>
      </c>
      <c r="I42" s="4" t="s">
        <v>925</v>
      </c>
    </row>
    <row r="43" spans="1:9" ht="15.75">
      <c r="A43" s="3"/>
      <c r="B43" s="4" t="s">
        <v>1808</v>
      </c>
      <c r="C43" s="4" t="s">
        <v>8</v>
      </c>
      <c r="D43" s="4" t="s">
        <v>938</v>
      </c>
      <c r="E43" t="s">
        <v>582</v>
      </c>
      <c r="F43" s="4" t="s">
        <v>14</v>
      </c>
      <c r="G43" s="11">
        <v>500</v>
      </c>
      <c r="H43" s="16">
        <v>51116001</v>
      </c>
      <c r="I43" s="4" t="s">
        <v>925</v>
      </c>
    </row>
    <row r="44" spans="1:9" ht="15.75">
      <c r="A44" s="3"/>
      <c r="B44" s="4" t="s">
        <v>1808</v>
      </c>
      <c r="C44" s="4" t="s">
        <v>8</v>
      </c>
      <c r="D44" s="4" t="s">
        <v>865</v>
      </c>
      <c r="E44" t="s">
        <v>582</v>
      </c>
      <c r="F44" s="4" t="s">
        <v>14</v>
      </c>
      <c r="G44" s="11">
        <v>200</v>
      </c>
      <c r="H44" s="16">
        <v>51116002</v>
      </c>
      <c r="I44" s="4" t="s">
        <v>925</v>
      </c>
    </row>
    <row r="45" spans="1:9" ht="15.75">
      <c r="A45" s="3"/>
      <c r="B45" s="4" t="s">
        <v>1808</v>
      </c>
      <c r="C45" s="4" t="s">
        <v>8</v>
      </c>
      <c r="D45" s="4" t="s">
        <v>939</v>
      </c>
      <c r="E45" t="s">
        <v>582</v>
      </c>
      <c r="F45" s="4" t="s">
        <v>160</v>
      </c>
      <c r="G45" s="11">
        <v>300</v>
      </c>
      <c r="H45" s="16">
        <v>56916001</v>
      </c>
      <c r="I45" s="4" t="s">
        <v>925</v>
      </c>
    </row>
    <row r="46" spans="1:9" ht="15.75">
      <c r="A46" s="3"/>
      <c r="B46" s="4" t="s">
        <v>1808</v>
      </c>
      <c r="C46" s="4" t="s">
        <v>8</v>
      </c>
      <c r="D46" s="4" t="s">
        <v>865</v>
      </c>
      <c r="E46" t="s">
        <v>582</v>
      </c>
      <c r="F46" s="4" t="s">
        <v>14</v>
      </c>
      <c r="G46" s="11">
        <v>200</v>
      </c>
      <c r="H46" s="16">
        <v>51116003</v>
      </c>
      <c r="I46" s="4" t="s">
        <v>925</v>
      </c>
    </row>
    <row r="47" spans="1:9" ht="15.75">
      <c r="A47" s="3"/>
      <c r="B47" s="4" t="s">
        <v>1808</v>
      </c>
      <c r="C47" s="4" t="s">
        <v>8</v>
      </c>
      <c r="D47" s="4" t="s">
        <v>940</v>
      </c>
      <c r="E47" t="s">
        <v>582</v>
      </c>
      <c r="F47" s="4" t="s">
        <v>14</v>
      </c>
      <c r="G47" s="11">
        <v>1000</v>
      </c>
      <c r="H47" s="16">
        <v>51116004</v>
      </c>
      <c r="I47" s="4" t="s">
        <v>925</v>
      </c>
    </row>
    <row r="48" spans="1:9" ht="15.75">
      <c r="A48" s="3"/>
      <c r="B48" s="4" t="s">
        <v>1808</v>
      </c>
      <c r="C48" s="4" t="s">
        <v>8</v>
      </c>
      <c r="D48" s="4" t="s">
        <v>941</v>
      </c>
      <c r="E48" s="4" t="s">
        <v>942</v>
      </c>
      <c r="F48" s="4" t="s">
        <v>14</v>
      </c>
      <c r="G48" s="11">
        <v>9800</v>
      </c>
      <c r="H48" s="16">
        <v>52116001</v>
      </c>
      <c r="I48" s="4" t="s">
        <v>925</v>
      </c>
    </row>
    <row r="49" spans="1:9" ht="15.75">
      <c r="A49" s="3"/>
      <c r="B49" s="4" t="s">
        <v>1808</v>
      </c>
      <c r="C49" s="4" t="s">
        <v>8</v>
      </c>
      <c r="D49" s="4" t="s">
        <v>943</v>
      </c>
      <c r="E49" s="4" t="s">
        <v>944</v>
      </c>
      <c r="F49" s="4" t="s">
        <v>14</v>
      </c>
      <c r="G49" s="11">
        <v>8000</v>
      </c>
      <c r="H49" s="16">
        <v>51516001</v>
      </c>
      <c r="I49" s="4" t="s">
        <v>925</v>
      </c>
    </row>
    <row r="50" spans="1:9" ht="15.75">
      <c r="A50" s="3"/>
      <c r="B50" s="4" t="s">
        <v>1808</v>
      </c>
      <c r="C50" s="4" t="s">
        <v>8</v>
      </c>
      <c r="D50" s="4" t="s">
        <v>945</v>
      </c>
      <c r="E50" s="4" t="s">
        <v>946</v>
      </c>
      <c r="F50" s="4" t="s">
        <v>14</v>
      </c>
      <c r="G50" s="11">
        <v>500</v>
      </c>
      <c r="H50" s="16">
        <v>52116002</v>
      </c>
      <c r="I50" s="4" t="s">
        <v>925</v>
      </c>
    </row>
    <row r="51" spans="1:9" ht="15.75">
      <c r="A51" s="3"/>
      <c r="B51" s="4" t="s">
        <v>1808</v>
      </c>
      <c r="C51" t="s">
        <v>8</v>
      </c>
      <c r="D51" s="4" t="s">
        <v>48</v>
      </c>
      <c r="E51" s="4" t="s">
        <v>49</v>
      </c>
      <c r="F51" s="4" t="s">
        <v>160</v>
      </c>
      <c r="G51" s="11">
        <v>560</v>
      </c>
      <c r="H51" s="16">
        <v>51216001</v>
      </c>
      <c r="I51" s="4" t="s">
        <v>925</v>
      </c>
    </row>
    <row r="52" spans="1:9" ht="15.75">
      <c r="A52" s="3"/>
      <c r="B52" s="4" t="s">
        <v>1808</v>
      </c>
      <c r="C52" s="4" t="s">
        <v>37</v>
      </c>
      <c r="D52" s="4" t="s">
        <v>947</v>
      </c>
      <c r="E52" s="4" t="s">
        <v>582</v>
      </c>
      <c r="F52" s="4" t="s">
        <v>14</v>
      </c>
      <c r="G52" s="11">
        <v>480</v>
      </c>
      <c r="H52" s="16">
        <v>51216002</v>
      </c>
      <c r="I52" s="4" t="s">
        <v>925</v>
      </c>
    </row>
    <row r="53" spans="1:9" ht="15.75">
      <c r="A53" s="3"/>
      <c r="B53" s="4" t="s">
        <v>1808</v>
      </c>
      <c r="C53" s="4" t="s">
        <v>8</v>
      </c>
      <c r="D53" s="4" t="s">
        <v>948</v>
      </c>
      <c r="E53" s="4" t="s">
        <v>582</v>
      </c>
      <c r="F53" s="4" t="s">
        <v>14</v>
      </c>
      <c r="G53" s="11">
        <v>250</v>
      </c>
      <c r="H53" s="16">
        <v>51916001</v>
      </c>
      <c r="I53" s="4" t="s">
        <v>925</v>
      </c>
    </row>
    <row r="54" spans="1:9" ht="15.75">
      <c r="A54" s="3"/>
      <c r="B54" s="4" t="s">
        <v>1808</v>
      </c>
      <c r="C54" s="4" t="s">
        <v>15</v>
      </c>
      <c r="D54" s="4" t="s">
        <v>949</v>
      </c>
      <c r="E54" s="4" t="s">
        <v>582</v>
      </c>
      <c r="F54" s="4" t="s">
        <v>160</v>
      </c>
      <c r="G54" s="11">
        <v>30</v>
      </c>
      <c r="H54" s="16">
        <v>51916002</v>
      </c>
      <c r="I54" s="4" t="s">
        <v>925</v>
      </c>
    </row>
    <row r="55" spans="1:9" ht="15.75">
      <c r="B55" s="4" t="s">
        <v>1808</v>
      </c>
      <c r="C55" s="4" t="s">
        <v>8</v>
      </c>
      <c r="D55" s="43" t="s">
        <v>1541</v>
      </c>
      <c r="E55" s="4" t="s">
        <v>870</v>
      </c>
      <c r="F55" s="4" t="s">
        <v>245</v>
      </c>
      <c r="G55" s="4" t="s">
        <v>582</v>
      </c>
      <c r="H55" s="16">
        <v>55116030</v>
      </c>
      <c r="I55" s="4" t="s">
        <v>925</v>
      </c>
    </row>
    <row r="56" spans="1:9" ht="15.75">
      <c r="B56" s="4" t="s">
        <v>1808</v>
      </c>
      <c r="C56" s="4" t="s">
        <v>8</v>
      </c>
      <c r="D56" s="43" t="s">
        <v>1542</v>
      </c>
      <c r="E56" s="4" t="s">
        <v>870</v>
      </c>
      <c r="F56" s="4" t="s">
        <v>160</v>
      </c>
      <c r="G56" s="4" t="s">
        <v>582</v>
      </c>
      <c r="H56" s="16">
        <v>55116031</v>
      </c>
      <c r="I56" s="4" t="s">
        <v>925</v>
      </c>
    </row>
    <row r="57" spans="1:9" ht="15.75">
      <c r="B57" s="4" t="s">
        <v>1808</v>
      </c>
      <c r="C57" s="4" t="s">
        <v>8</v>
      </c>
      <c r="D57" s="43" t="s">
        <v>1543</v>
      </c>
      <c r="E57" s="4" t="s">
        <v>870</v>
      </c>
      <c r="F57" s="4" t="s">
        <v>160</v>
      </c>
      <c r="G57" s="4" t="s">
        <v>582</v>
      </c>
      <c r="H57" s="16">
        <v>55116032</v>
      </c>
      <c r="I57" s="4" t="s">
        <v>925</v>
      </c>
    </row>
    <row r="58" spans="1:9" ht="30.75">
      <c r="B58" s="4" t="s">
        <v>1808</v>
      </c>
      <c r="C58" s="4" t="s">
        <v>8</v>
      </c>
      <c r="D58" s="43" t="s">
        <v>1544</v>
      </c>
      <c r="E58" s="4" t="s">
        <v>870</v>
      </c>
      <c r="F58" s="4" t="s">
        <v>160</v>
      </c>
      <c r="G58" s="4" t="s">
        <v>582</v>
      </c>
      <c r="H58" s="16">
        <v>55116033</v>
      </c>
      <c r="I58" s="4" t="s">
        <v>925</v>
      </c>
    </row>
    <row r="59" spans="1:9" ht="30.75">
      <c r="B59" s="4" t="s">
        <v>1808</v>
      </c>
      <c r="C59" s="4" t="s">
        <v>8</v>
      </c>
      <c r="D59" s="43" t="s">
        <v>1545</v>
      </c>
      <c r="E59" s="4" t="s">
        <v>870</v>
      </c>
      <c r="F59" s="4" t="s">
        <v>160</v>
      </c>
      <c r="G59" s="4" t="s">
        <v>582</v>
      </c>
      <c r="H59" s="16">
        <v>55116034</v>
      </c>
      <c r="I59" s="4" t="s">
        <v>925</v>
      </c>
    </row>
    <row r="60" spans="1:9" ht="15.75">
      <c r="B60" s="4" t="s">
        <v>1808</v>
      </c>
      <c r="C60" s="4" t="s">
        <v>8</v>
      </c>
      <c r="D60" s="43" t="s">
        <v>1546</v>
      </c>
      <c r="E60" s="4" t="s">
        <v>870</v>
      </c>
      <c r="F60" s="4" t="s">
        <v>160</v>
      </c>
      <c r="G60" s="4" t="s">
        <v>582</v>
      </c>
      <c r="H60" s="16">
        <v>55116035</v>
      </c>
      <c r="I60" s="4" t="s">
        <v>925</v>
      </c>
    </row>
    <row r="61" spans="1:9" ht="45.75">
      <c r="B61" s="4" t="s">
        <v>1808</v>
      </c>
      <c r="C61" s="4" t="s">
        <v>8</v>
      </c>
      <c r="D61" s="43" t="s">
        <v>1554</v>
      </c>
      <c r="E61" s="4" t="s">
        <v>870</v>
      </c>
      <c r="F61" s="4" t="s">
        <v>160</v>
      </c>
      <c r="G61" s="4" t="s">
        <v>582</v>
      </c>
      <c r="H61" s="16">
        <v>55116036</v>
      </c>
      <c r="I61" s="4" t="s">
        <v>925</v>
      </c>
    </row>
    <row r="62" spans="1:9" ht="30.75">
      <c r="B62" s="4" t="s">
        <v>1808</v>
      </c>
      <c r="C62" s="4" t="s">
        <v>8</v>
      </c>
      <c r="D62" s="43" t="s">
        <v>1555</v>
      </c>
      <c r="E62" s="4" t="s">
        <v>870</v>
      </c>
      <c r="F62" s="4" t="s">
        <v>160</v>
      </c>
      <c r="G62" s="25" t="s">
        <v>582</v>
      </c>
      <c r="H62" s="6">
        <v>55116037</v>
      </c>
      <c r="I62" s="4" t="s">
        <v>925</v>
      </c>
    </row>
    <row r="63" spans="1:9" ht="30.75">
      <c r="B63" s="4" t="s">
        <v>1808</v>
      </c>
      <c r="C63" s="4" t="s">
        <v>8</v>
      </c>
      <c r="D63" s="43" t="s">
        <v>1559</v>
      </c>
      <c r="E63" s="4" t="s">
        <v>870</v>
      </c>
      <c r="F63" s="4" t="s">
        <v>160</v>
      </c>
      <c r="G63" s="25" t="s">
        <v>582</v>
      </c>
      <c r="H63" s="6">
        <v>55116038</v>
      </c>
      <c r="I63" s="4" t="s">
        <v>925</v>
      </c>
    </row>
    <row r="64" spans="1:9" ht="30.75">
      <c r="B64" s="4" t="s">
        <v>1808</v>
      </c>
      <c r="C64" s="4" t="s">
        <v>8</v>
      </c>
      <c r="D64" s="43" t="s">
        <v>1556</v>
      </c>
      <c r="E64" s="4" t="s">
        <v>870</v>
      </c>
      <c r="F64" s="4" t="s">
        <v>160</v>
      </c>
      <c r="G64" s="25" t="s">
        <v>582</v>
      </c>
      <c r="H64" s="6">
        <v>55116039</v>
      </c>
      <c r="I64" s="4" t="s">
        <v>925</v>
      </c>
    </row>
    <row r="65" spans="1:10" ht="30.75">
      <c r="B65" s="4" t="s">
        <v>1808</v>
      </c>
      <c r="C65" s="4" t="s">
        <v>8</v>
      </c>
      <c r="D65" s="43" t="s">
        <v>1557</v>
      </c>
      <c r="E65" s="4" t="s">
        <v>870</v>
      </c>
      <c r="F65" s="4" t="s">
        <v>160</v>
      </c>
      <c r="G65" s="4" t="s">
        <v>582</v>
      </c>
      <c r="H65" s="6">
        <v>55116040</v>
      </c>
      <c r="I65" s="4" t="s">
        <v>925</v>
      </c>
    </row>
    <row r="66" spans="1:10" ht="30.75">
      <c r="B66" s="4" t="s">
        <v>1808</v>
      </c>
      <c r="C66" s="4" t="s">
        <v>8</v>
      </c>
      <c r="D66" s="43" t="s">
        <v>1560</v>
      </c>
      <c r="E66" s="4" t="s">
        <v>870</v>
      </c>
      <c r="F66" s="4" t="s">
        <v>160</v>
      </c>
      <c r="G66" s="4" t="s">
        <v>582</v>
      </c>
      <c r="H66" s="6">
        <v>55116041</v>
      </c>
      <c r="I66" s="4" t="s">
        <v>925</v>
      </c>
    </row>
    <row r="67" spans="1:10" ht="60.75">
      <c r="B67" s="4" t="s">
        <v>1808</v>
      </c>
      <c r="C67" s="4" t="s">
        <v>8</v>
      </c>
      <c r="D67" s="43" t="s">
        <v>1558</v>
      </c>
      <c r="E67" s="4" t="s">
        <v>870</v>
      </c>
      <c r="F67" s="4" t="s">
        <v>160</v>
      </c>
      <c r="G67" s="4" t="s">
        <v>582</v>
      </c>
      <c r="H67" s="6">
        <v>55116042</v>
      </c>
      <c r="I67" s="4" t="s">
        <v>925</v>
      </c>
    </row>
    <row r="68" spans="1:10" ht="30.75">
      <c r="A68" s="31"/>
      <c r="B68" s="4" t="s">
        <v>1808</v>
      </c>
      <c r="C68" s="34" t="s">
        <v>15</v>
      </c>
      <c r="D68" s="44" t="s">
        <v>1770</v>
      </c>
      <c r="E68" s="34" t="s">
        <v>582</v>
      </c>
      <c r="F68" s="34" t="s">
        <v>160</v>
      </c>
      <c r="G68" s="37">
        <v>2744.89</v>
      </c>
      <c r="H68" s="39">
        <v>56916001</v>
      </c>
      <c r="I68" s="31" t="s">
        <v>925</v>
      </c>
    </row>
    <row r="69" spans="1:10" ht="15.75">
      <c r="A69" s="31"/>
      <c r="B69" s="4" t="s">
        <v>1808</v>
      </c>
      <c r="C69" s="34" t="s">
        <v>37</v>
      </c>
      <c r="D69" s="44" t="s">
        <v>1771</v>
      </c>
      <c r="E69" s="34" t="s">
        <v>1772</v>
      </c>
      <c r="F69" s="34" t="s">
        <v>160</v>
      </c>
      <c r="G69" s="52">
        <v>4000</v>
      </c>
      <c r="H69" s="39">
        <v>55116043</v>
      </c>
      <c r="I69" s="31" t="s">
        <v>925</v>
      </c>
      <c r="J69" s="4" t="s">
        <v>1777</v>
      </c>
    </row>
    <row r="70" spans="1:10" ht="15.75">
      <c r="A70" s="31"/>
      <c r="B70" s="4" t="s">
        <v>1808</v>
      </c>
      <c r="C70" s="34" t="s">
        <v>15</v>
      </c>
      <c r="D70" s="44" t="s">
        <v>1774</v>
      </c>
      <c r="E70" s="34" t="s">
        <v>1775</v>
      </c>
      <c r="F70" s="34" t="s">
        <v>160</v>
      </c>
      <c r="G70" s="52">
        <v>2000</v>
      </c>
      <c r="H70" s="39">
        <v>55116044</v>
      </c>
      <c r="I70" s="31" t="s">
        <v>1776</v>
      </c>
      <c r="J70" s="4" t="s">
        <v>1779</v>
      </c>
    </row>
    <row r="71" spans="1:10" ht="45.75">
      <c r="A71" s="31"/>
      <c r="B71" s="4" t="s">
        <v>1808</v>
      </c>
      <c r="C71" s="34" t="s">
        <v>418</v>
      </c>
      <c r="D71" s="44" t="s">
        <v>1781</v>
      </c>
      <c r="E71" s="44" t="s">
        <v>1782</v>
      </c>
      <c r="F71" s="34" t="s">
        <v>160</v>
      </c>
      <c r="G71" s="52" t="s">
        <v>1796</v>
      </c>
      <c r="H71" s="39">
        <v>55116045</v>
      </c>
      <c r="I71" s="31" t="s">
        <v>925</v>
      </c>
      <c r="J71" s="44" t="s">
        <v>1782</v>
      </c>
    </row>
    <row r="72" spans="1:10" ht="45.75">
      <c r="A72" s="31"/>
      <c r="B72" s="4" t="s">
        <v>1808</v>
      </c>
      <c r="C72" s="34" t="s">
        <v>62</v>
      </c>
      <c r="D72" s="44" t="s">
        <v>1783</v>
      </c>
      <c r="E72" s="44" t="s">
        <v>1782</v>
      </c>
      <c r="F72" s="34" t="s">
        <v>160</v>
      </c>
      <c r="G72" s="52" t="s">
        <v>1797</v>
      </c>
      <c r="H72" s="39">
        <v>55116046</v>
      </c>
      <c r="I72" s="31" t="s">
        <v>925</v>
      </c>
      <c r="J72" s="44" t="s">
        <v>1782</v>
      </c>
    </row>
    <row r="73" spans="1:10" ht="45.75">
      <c r="A73" s="31"/>
      <c r="B73" s="4" t="s">
        <v>1808</v>
      </c>
      <c r="C73" s="34" t="s">
        <v>418</v>
      </c>
      <c r="D73" s="44" t="s">
        <v>1784</v>
      </c>
      <c r="E73" s="44" t="s">
        <v>1782</v>
      </c>
      <c r="F73" s="34" t="s">
        <v>160</v>
      </c>
      <c r="G73" s="52" t="s">
        <v>1791</v>
      </c>
      <c r="H73" s="39">
        <v>55116047</v>
      </c>
      <c r="I73" s="31" t="s">
        <v>925</v>
      </c>
      <c r="J73" s="44" t="s">
        <v>1782</v>
      </c>
    </row>
    <row r="74" spans="1:10" ht="15.75">
      <c r="A74" s="31"/>
      <c r="B74" s="4" t="s">
        <v>1808</v>
      </c>
      <c r="C74" s="34" t="s">
        <v>325</v>
      </c>
      <c r="D74" s="44" t="s">
        <v>1792</v>
      </c>
      <c r="E74" s="44"/>
      <c r="F74" s="34" t="s">
        <v>160</v>
      </c>
      <c r="G74" s="52" t="s">
        <v>1794</v>
      </c>
      <c r="H74" s="39">
        <v>55116048</v>
      </c>
      <c r="I74" s="31" t="s">
        <v>925</v>
      </c>
      <c r="J74" s="44"/>
    </row>
    <row r="75" spans="1:10" ht="15.75">
      <c r="A75" s="31"/>
      <c r="B75" s="4" t="s">
        <v>1808</v>
      </c>
      <c r="C75" s="34" t="s">
        <v>325</v>
      </c>
      <c r="D75" s="44" t="s">
        <v>1793</v>
      </c>
      <c r="E75" s="44"/>
      <c r="F75" s="34" t="s">
        <v>160</v>
      </c>
      <c r="G75" s="52" t="s">
        <v>1795</v>
      </c>
      <c r="H75" s="39">
        <v>55116049</v>
      </c>
      <c r="I75" s="31" t="s">
        <v>925</v>
      </c>
      <c r="J75" s="44"/>
    </row>
    <row r="76" spans="1:10" ht="15.75">
      <c r="A76" s="3"/>
      <c r="B76" s="4" t="s">
        <v>1808</v>
      </c>
      <c r="C76" s="4" t="s">
        <v>8</v>
      </c>
      <c r="D76" s="4" t="s">
        <v>888</v>
      </c>
      <c r="E76" s="4"/>
      <c r="F76" s="4" t="s">
        <v>14</v>
      </c>
      <c r="G76" s="11">
        <v>200</v>
      </c>
      <c r="H76" s="16">
        <v>51114009</v>
      </c>
      <c r="I76" s="4" t="s">
        <v>1776</v>
      </c>
    </row>
    <row r="77" spans="1:10" ht="15.75">
      <c r="B77" s="4" t="s">
        <v>1808</v>
      </c>
      <c r="C77" s="34" t="s">
        <v>418</v>
      </c>
      <c r="D77" s="44" t="s">
        <v>1880</v>
      </c>
      <c r="E77" s="44" t="s">
        <v>1881</v>
      </c>
      <c r="F77" s="34" t="s">
        <v>160</v>
      </c>
      <c r="G77" s="52" t="s">
        <v>1882</v>
      </c>
      <c r="H77" s="39">
        <v>52116003</v>
      </c>
      <c r="I77" s="31" t="s">
        <v>1776</v>
      </c>
    </row>
    <row r="79" spans="1:10" ht="15.75">
      <c r="B79" s="4" t="s">
        <v>1808</v>
      </c>
      <c r="C79" s="4" t="s">
        <v>8</v>
      </c>
      <c r="D79" s="4" t="s">
        <v>1727</v>
      </c>
      <c r="E79" s="4" t="s">
        <v>582</v>
      </c>
      <c r="F79" s="4" t="s">
        <v>160</v>
      </c>
      <c r="G79" s="4" t="s">
        <v>582</v>
      </c>
      <c r="H79" s="4" t="s">
        <v>582</v>
      </c>
      <c r="I79" s="4" t="s">
        <v>925</v>
      </c>
    </row>
    <row r="87" spans="1:9" ht="15.75">
      <c r="A87" s="3"/>
      <c r="B87" s="4" t="s">
        <v>1977</v>
      </c>
      <c r="C87" s="4" t="s">
        <v>1128</v>
      </c>
      <c r="D87" s="4" t="s">
        <v>8</v>
      </c>
      <c r="E87" s="4" t="s">
        <v>1130</v>
      </c>
      <c r="F87" s="4" t="s">
        <v>160</v>
      </c>
      <c r="G87" s="11">
        <v>400</v>
      </c>
      <c r="H87" s="4">
        <v>53122002</v>
      </c>
      <c r="I87" s="4" t="s">
        <v>1744</v>
      </c>
    </row>
    <row r="88" spans="1:9" ht="15.75">
      <c r="A88" s="3"/>
      <c r="B88" s="4" t="s">
        <v>1977</v>
      </c>
      <c r="C88" s="4" t="s">
        <v>1128</v>
      </c>
      <c r="D88" s="4" t="s">
        <v>8</v>
      </c>
      <c r="E88" s="4" t="s">
        <v>1131</v>
      </c>
      <c r="F88" s="4" t="s">
        <v>160</v>
      </c>
      <c r="G88" s="11">
        <v>1200</v>
      </c>
      <c r="H88" s="4">
        <v>53122003</v>
      </c>
      <c r="I88" s="4" t="s">
        <v>1744</v>
      </c>
    </row>
    <row r="89" spans="1:9" ht="15.75">
      <c r="A89" s="3"/>
      <c r="B89" s="4" t="s">
        <v>1977</v>
      </c>
      <c r="C89" s="4" t="s">
        <v>1128</v>
      </c>
      <c r="D89" s="4" t="s">
        <v>15</v>
      </c>
      <c r="E89" s="4" t="s">
        <v>1132</v>
      </c>
      <c r="F89" s="4" t="s">
        <v>160</v>
      </c>
      <c r="G89" s="11">
        <v>300</v>
      </c>
      <c r="H89" s="4">
        <v>53122004</v>
      </c>
      <c r="I89" s="4" t="s">
        <v>1744</v>
      </c>
    </row>
    <row r="90" spans="1:9" ht="15.75">
      <c r="A90" s="3"/>
      <c r="B90" s="4" t="s">
        <v>1977</v>
      </c>
      <c r="C90" s="4" t="s">
        <v>1128</v>
      </c>
      <c r="D90" s="4" t="s">
        <v>8</v>
      </c>
      <c r="E90" s="4" t="s">
        <v>1133</v>
      </c>
      <c r="F90" s="4" t="s">
        <v>533</v>
      </c>
      <c r="G90" s="11">
        <v>0</v>
      </c>
      <c r="H90" s="4">
        <v>53122005</v>
      </c>
      <c r="I90" s="4" t="s">
        <v>1744</v>
      </c>
    </row>
    <row r="91" spans="1:9" ht="15.75">
      <c r="A91" s="3"/>
      <c r="B91" s="4" t="s">
        <v>1977</v>
      </c>
      <c r="C91" s="4" t="s">
        <v>1128</v>
      </c>
      <c r="D91" s="4" t="s">
        <v>8</v>
      </c>
      <c r="E91" s="4" t="s">
        <v>1134</v>
      </c>
      <c r="F91" s="4" t="s">
        <v>160</v>
      </c>
      <c r="G91" s="11">
        <v>11900</v>
      </c>
      <c r="H91" s="4">
        <v>53122006</v>
      </c>
      <c r="I91" s="4" t="s">
        <v>1744</v>
      </c>
    </row>
    <row r="92" spans="1:9" ht="15.75">
      <c r="A92" s="3"/>
      <c r="B92" s="4" t="s">
        <v>1977</v>
      </c>
      <c r="C92" s="4" t="s">
        <v>1128</v>
      </c>
      <c r="D92" s="4" t="s">
        <v>8</v>
      </c>
      <c r="E92" s="4" t="s">
        <v>1135</v>
      </c>
      <c r="F92" s="4" t="s">
        <v>160</v>
      </c>
      <c r="G92" s="11">
        <v>200</v>
      </c>
      <c r="H92" s="4">
        <v>53122007</v>
      </c>
      <c r="I92" s="4" t="s">
        <v>1744</v>
      </c>
    </row>
    <row r="93" spans="1:9" ht="15.75">
      <c r="A93" s="3"/>
      <c r="B93" s="4" t="s">
        <v>1977</v>
      </c>
      <c r="C93" s="4" t="s">
        <v>1128</v>
      </c>
      <c r="D93" s="4" t="s">
        <v>8</v>
      </c>
      <c r="E93" s="4" t="s">
        <v>1136</v>
      </c>
      <c r="F93" s="4" t="s">
        <v>160</v>
      </c>
      <c r="G93" s="11">
        <v>2000</v>
      </c>
      <c r="H93" s="4">
        <v>53122008</v>
      </c>
      <c r="I93" s="4" t="s">
        <v>1744</v>
      </c>
    </row>
    <row r="94" spans="1:9" ht="15.75">
      <c r="A94" s="3"/>
      <c r="B94" s="4" t="s">
        <v>1977</v>
      </c>
      <c r="C94" s="4" t="s">
        <v>1128</v>
      </c>
      <c r="D94" s="4" t="s">
        <v>8</v>
      </c>
      <c r="E94" s="4" t="s">
        <v>1137</v>
      </c>
      <c r="F94" s="4" t="s">
        <v>160</v>
      </c>
      <c r="G94" s="11">
        <v>50</v>
      </c>
      <c r="H94" s="4">
        <v>53122009</v>
      </c>
      <c r="I94" s="4" t="s">
        <v>1744</v>
      </c>
    </row>
    <row r="95" spans="1:9" ht="15.75">
      <c r="A95" s="3"/>
      <c r="B95" s="4" t="s">
        <v>1977</v>
      </c>
      <c r="C95" s="4" t="s">
        <v>1128</v>
      </c>
      <c r="D95" s="4" t="s">
        <v>8</v>
      </c>
      <c r="E95" s="4" t="s">
        <v>1138</v>
      </c>
      <c r="F95" s="4" t="s">
        <v>533</v>
      </c>
      <c r="G95" s="11">
        <v>0</v>
      </c>
      <c r="H95" s="4">
        <v>53122010</v>
      </c>
      <c r="I95" s="4" t="s">
        <v>1744</v>
      </c>
    </row>
    <row r="96" spans="1:9" ht="15.75">
      <c r="A96" s="3"/>
      <c r="B96" s="4" t="s">
        <v>1977</v>
      </c>
      <c r="C96" s="4" t="s">
        <v>1128</v>
      </c>
      <c r="D96" s="4" t="s">
        <v>8</v>
      </c>
      <c r="E96" s="4" t="s">
        <v>1139</v>
      </c>
      <c r="F96" s="4" t="s">
        <v>533</v>
      </c>
      <c r="G96" s="11">
        <v>0</v>
      </c>
      <c r="H96" s="4">
        <v>53122011</v>
      </c>
      <c r="I96" s="4" t="s">
        <v>1744</v>
      </c>
    </row>
    <row r="97" spans="1:9" ht="15.75">
      <c r="A97" s="3"/>
      <c r="B97" s="4" t="s">
        <v>1977</v>
      </c>
      <c r="C97" s="4" t="s">
        <v>1128</v>
      </c>
      <c r="D97" s="4" t="s">
        <v>8</v>
      </c>
      <c r="E97" s="4" t="s">
        <v>1140</v>
      </c>
      <c r="F97" s="4" t="s">
        <v>533</v>
      </c>
      <c r="G97" s="11">
        <v>0</v>
      </c>
      <c r="H97" s="4">
        <v>53122012</v>
      </c>
      <c r="I97" s="4" t="s">
        <v>1744</v>
      </c>
    </row>
    <row r="98" spans="1:9" ht="15.75">
      <c r="A98" s="3"/>
      <c r="B98" s="4" t="s">
        <v>1977</v>
      </c>
      <c r="C98" s="4" t="s">
        <v>1128</v>
      </c>
      <c r="D98" s="4" t="s">
        <v>8</v>
      </c>
      <c r="E98" s="4" t="s">
        <v>1141</v>
      </c>
      <c r="F98" s="4" t="s">
        <v>160</v>
      </c>
      <c r="G98" s="11">
        <v>1000</v>
      </c>
      <c r="H98" s="4">
        <v>53122013</v>
      </c>
      <c r="I98" s="4" t="s">
        <v>1744</v>
      </c>
    </row>
    <row r="99" spans="1:9" ht="15.75">
      <c r="A99" s="3"/>
      <c r="B99" s="4" t="s">
        <v>1977</v>
      </c>
      <c r="C99" s="4" t="s">
        <v>1128</v>
      </c>
      <c r="D99" s="4" t="s">
        <v>8</v>
      </c>
      <c r="E99" s="4" t="s">
        <v>1142</v>
      </c>
      <c r="F99" s="4" t="s">
        <v>160</v>
      </c>
      <c r="G99" s="11">
        <v>1000</v>
      </c>
      <c r="H99" s="4">
        <v>53122014</v>
      </c>
      <c r="I99" s="4" t="s">
        <v>1744</v>
      </c>
    </row>
    <row r="100" spans="1:9" ht="15.75">
      <c r="A100" s="3"/>
      <c r="B100" s="4" t="s">
        <v>1977</v>
      </c>
      <c r="C100" s="4" t="s">
        <v>1128</v>
      </c>
      <c r="D100" s="4" t="s">
        <v>8</v>
      </c>
      <c r="E100" s="4" t="s">
        <v>1143</v>
      </c>
      <c r="F100" s="4" t="s">
        <v>160</v>
      </c>
      <c r="G100" s="11">
        <v>1300</v>
      </c>
      <c r="H100" s="4">
        <v>53122015</v>
      </c>
      <c r="I100" s="4" t="s">
        <v>1744</v>
      </c>
    </row>
    <row r="101" spans="1:9" ht="15.75">
      <c r="A101" s="3"/>
      <c r="B101" s="4" t="s">
        <v>1977</v>
      </c>
      <c r="C101" s="4" t="s">
        <v>1128</v>
      </c>
      <c r="D101" s="4" t="s">
        <v>8</v>
      </c>
      <c r="E101" s="4" t="s">
        <v>1144</v>
      </c>
      <c r="F101" s="4" t="s">
        <v>160</v>
      </c>
      <c r="G101" s="11">
        <v>3000</v>
      </c>
      <c r="H101" s="4">
        <v>53122016</v>
      </c>
      <c r="I101" s="4" t="s">
        <v>1744</v>
      </c>
    </row>
    <row r="102" spans="1:9" ht="15.75">
      <c r="A102" s="3"/>
      <c r="B102" s="4" t="s">
        <v>1977</v>
      </c>
      <c r="C102" s="4" t="s">
        <v>1128</v>
      </c>
      <c r="D102" s="4" t="s">
        <v>8</v>
      </c>
      <c r="E102" s="4" t="s">
        <v>1145</v>
      </c>
      <c r="F102" s="4" t="s">
        <v>160</v>
      </c>
      <c r="G102" s="11">
        <v>300</v>
      </c>
      <c r="H102" s="4">
        <v>53122017</v>
      </c>
      <c r="I102" s="4" t="s">
        <v>1744</v>
      </c>
    </row>
    <row r="103" spans="1:9" ht="15.75">
      <c r="A103" s="3"/>
      <c r="B103" s="4" t="s">
        <v>1977</v>
      </c>
      <c r="C103" s="4" t="s">
        <v>1128</v>
      </c>
      <c r="D103" s="4" t="s">
        <v>8</v>
      </c>
      <c r="E103" s="4" t="s">
        <v>1141</v>
      </c>
      <c r="F103" s="4" t="s">
        <v>160</v>
      </c>
      <c r="G103" s="11">
        <v>600</v>
      </c>
      <c r="H103" s="4">
        <v>53122018</v>
      </c>
      <c r="I103" s="4" t="s">
        <v>1744</v>
      </c>
    </row>
    <row r="104" spans="1:9" ht="15.75">
      <c r="A104" s="3"/>
      <c r="B104" s="4" t="s">
        <v>1977</v>
      </c>
      <c r="C104" s="4" t="s">
        <v>1128</v>
      </c>
      <c r="D104" s="4" t="s">
        <v>8</v>
      </c>
      <c r="E104" s="4" t="s">
        <v>1146</v>
      </c>
      <c r="F104" s="4" t="s">
        <v>160</v>
      </c>
      <c r="G104" s="11">
        <v>28500</v>
      </c>
      <c r="H104" s="4">
        <v>53122019</v>
      </c>
      <c r="I104" s="4" t="s">
        <v>1744</v>
      </c>
    </row>
    <row r="105" spans="1:9" ht="15.75">
      <c r="A105" s="3"/>
      <c r="B105" s="4" t="s">
        <v>1977</v>
      </c>
      <c r="C105" s="4" t="s">
        <v>1128</v>
      </c>
      <c r="D105" s="4" t="s">
        <v>15</v>
      </c>
      <c r="E105" s="4" t="s">
        <v>1147</v>
      </c>
      <c r="F105" s="4" t="s">
        <v>160</v>
      </c>
      <c r="G105" s="11">
        <v>1000</v>
      </c>
      <c r="H105" s="4">
        <v>53122020</v>
      </c>
      <c r="I105" s="4" t="s">
        <v>1744</v>
      </c>
    </row>
    <row r="106" spans="1:9" ht="15.75">
      <c r="A106" s="3"/>
      <c r="B106" s="4" t="s">
        <v>1977</v>
      </c>
      <c r="C106" s="4" t="s">
        <v>1128</v>
      </c>
      <c r="D106" s="4" t="s">
        <v>8</v>
      </c>
      <c r="E106" s="4" t="s">
        <v>1148</v>
      </c>
      <c r="F106" s="4" t="s">
        <v>160</v>
      </c>
      <c r="G106" s="11">
        <v>25000</v>
      </c>
      <c r="H106" s="4">
        <v>53122021</v>
      </c>
      <c r="I106" s="4" t="s">
        <v>1744</v>
      </c>
    </row>
    <row r="107" spans="1:9" ht="15.75">
      <c r="A107" s="3"/>
      <c r="B107" s="4" t="s">
        <v>1977</v>
      </c>
      <c r="C107" s="4" t="s">
        <v>1128</v>
      </c>
      <c r="D107" s="4" t="s">
        <v>15</v>
      </c>
      <c r="E107" s="4" t="s">
        <v>1149</v>
      </c>
      <c r="F107" s="4" t="s">
        <v>160</v>
      </c>
      <c r="G107" s="11">
        <v>14000</v>
      </c>
      <c r="H107" s="4">
        <v>53122022</v>
      </c>
      <c r="I107" s="4" t="s">
        <v>1744</v>
      </c>
    </row>
    <row r="108" spans="1:9" ht="15.75">
      <c r="A108" s="3"/>
      <c r="B108" s="4" t="s">
        <v>1977</v>
      </c>
      <c r="C108" s="4" t="s">
        <v>1128</v>
      </c>
      <c r="D108" s="4" t="s">
        <v>8</v>
      </c>
      <c r="E108" s="4" t="s">
        <v>1150</v>
      </c>
      <c r="F108" s="4" t="s">
        <v>1151</v>
      </c>
      <c r="G108" s="11">
        <v>1540</v>
      </c>
      <c r="H108" s="4">
        <v>53122023</v>
      </c>
      <c r="I108" s="4" t="s">
        <v>1744</v>
      </c>
    </row>
    <row r="109" spans="1:9" ht="15.75">
      <c r="A109" s="3"/>
      <c r="B109" s="4" t="s">
        <v>1977</v>
      </c>
      <c r="C109" s="4" t="s">
        <v>1128</v>
      </c>
      <c r="D109" s="4" t="s">
        <v>8</v>
      </c>
      <c r="E109" s="4" t="s">
        <v>1152</v>
      </c>
      <c r="F109" s="4" t="s">
        <v>160</v>
      </c>
      <c r="G109" s="11">
        <v>100</v>
      </c>
      <c r="H109" s="4">
        <v>53122024</v>
      </c>
      <c r="I109" s="4" t="s">
        <v>1744</v>
      </c>
    </row>
    <row r="110" spans="1:9" ht="15.75">
      <c r="A110" s="3"/>
      <c r="B110" s="4" t="s">
        <v>1977</v>
      </c>
      <c r="C110" s="4" t="s">
        <v>1128</v>
      </c>
      <c r="D110" s="4" t="s">
        <v>8</v>
      </c>
      <c r="E110" s="4" t="s">
        <v>1153</v>
      </c>
      <c r="F110" s="4" t="s">
        <v>160</v>
      </c>
      <c r="G110" s="11">
        <v>80</v>
      </c>
      <c r="H110" s="4">
        <v>53122025</v>
      </c>
      <c r="I110" s="4" t="s">
        <v>1744</v>
      </c>
    </row>
    <row r="111" spans="1:9" ht="15.75">
      <c r="A111" s="3"/>
      <c r="B111" s="4" t="s">
        <v>1977</v>
      </c>
      <c r="C111" s="4" t="s">
        <v>1128</v>
      </c>
      <c r="D111" s="4" t="s">
        <v>8</v>
      </c>
      <c r="E111" s="4" t="s">
        <v>1154</v>
      </c>
      <c r="F111" s="4" t="s">
        <v>533</v>
      </c>
      <c r="G111" s="11">
        <v>0</v>
      </c>
      <c r="H111" s="4">
        <v>53122026</v>
      </c>
      <c r="I111" s="4" t="s">
        <v>1744</v>
      </c>
    </row>
    <row r="112" spans="1:9" ht="15.75">
      <c r="A112" s="3"/>
      <c r="B112" s="4" t="s">
        <v>1977</v>
      </c>
      <c r="C112" s="4" t="s">
        <v>1128</v>
      </c>
      <c r="D112" s="4" t="s">
        <v>8</v>
      </c>
      <c r="E112" s="4" t="s">
        <v>1155</v>
      </c>
      <c r="F112" s="4" t="s">
        <v>1767</v>
      </c>
      <c r="G112" s="11">
        <v>0</v>
      </c>
      <c r="H112" s="4">
        <v>53122027</v>
      </c>
      <c r="I112" s="4" t="s">
        <v>1744</v>
      </c>
    </row>
    <row r="113" spans="1:9" ht="15.75">
      <c r="A113" s="3"/>
      <c r="B113" s="4" t="s">
        <v>1977</v>
      </c>
      <c r="C113" s="4" t="s">
        <v>1128</v>
      </c>
      <c r="D113" s="4" t="s">
        <v>8</v>
      </c>
      <c r="E113" s="4" t="s">
        <v>1156</v>
      </c>
      <c r="F113" s="4" t="s">
        <v>160</v>
      </c>
      <c r="G113" s="11">
        <v>30</v>
      </c>
      <c r="H113" s="4">
        <v>53122028</v>
      </c>
      <c r="I113" s="4" t="s">
        <v>1744</v>
      </c>
    </row>
    <row r="114" spans="1:9" ht="15.75">
      <c r="A114" s="3"/>
      <c r="B114" s="4" t="s">
        <v>1977</v>
      </c>
      <c r="C114" s="4" t="s">
        <v>1128</v>
      </c>
      <c r="D114" s="4" t="s">
        <v>8</v>
      </c>
      <c r="E114" s="4" t="s">
        <v>1157</v>
      </c>
      <c r="F114" s="4" t="s">
        <v>533</v>
      </c>
      <c r="G114" s="11">
        <v>0</v>
      </c>
      <c r="H114" s="4">
        <v>53122029</v>
      </c>
      <c r="I114" s="4" t="s">
        <v>1744</v>
      </c>
    </row>
    <row r="115" spans="1:9" ht="15.75">
      <c r="A115" s="3"/>
      <c r="B115" s="4" t="s">
        <v>1977</v>
      </c>
      <c r="C115" s="4" t="s">
        <v>1128</v>
      </c>
      <c r="D115" s="4" t="s">
        <v>8</v>
      </c>
      <c r="E115" s="4" t="s">
        <v>1158</v>
      </c>
      <c r="F115" s="4" t="s">
        <v>533</v>
      </c>
      <c r="G115" s="11">
        <v>0</v>
      </c>
      <c r="H115" s="4">
        <v>53122030</v>
      </c>
      <c r="I115" s="4" t="s">
        <v>1744</v>
      </c>
    </row>
    <row r="116" spans="1:9" ht="15.75">
      <c r="A116" s="3"/>
      <c r="B116" s="4" t="s">
        <v>1977</v>
      </c>
      <c r="C116" s="4" t="s">
        <v>1128</v>
      </c>
      <c r="D116" s="4" t="s">
        <v>8</v>
      </c>
      <c r="E116" s="4" t="s">
        <v>1159</v>
      </c>
      <c r="F116" s="4" t="s">
        <v>533</v>
      </c>
      <c r="G116" s="11">
        <v>0</v>
      </c>
      <c r="H116" s="4">
        <v>53122031</v>
      </c>
      <c r="I116" s="4" t="s">
        <v>1744</v>
      </c>
    </row>
    <row r="117" spans="1:9" ht="15.75">
      <c r="A117" s="3"/>
      <c r="B117" s="4" t="s">
        <v>1977</v>
      </c>
      <c r="C117" s="4" t="s">
        <v>1128</v>
      </c>
      <c r="D117" s="4" t="s">
        <v>8</v>
      </c>
      <c r="E117" s="4" t="s">
        <v>1160</v>
      </c>
      <c r="F117" s="4" t="s">
        <v>533</v>
      </c>
      <c r="G117" s="11">
        <v>0</v>
      </c>
      <c r="H117" s="4">
        <v>53122032</v>
      </c>
      <c r="I117" s="4" t="s">
        <v>1744</v>
      </c>
    </row>
    <row r="118" spans="1:9" ht="15.75">
      <c r="A118" s="3"/>
      <c r="B118" s="4" t="s">
        <v>1977</v>
      </c>
      <c r="C118" s="4" t="s">
        <v>1128</v>
      </c>
      <c r="D118" s="4" t="s">
        <v>8</v>
      </c>
      <c r="E118" s="4" t="s">
        <v>1161</v>
      </c>
      <c r="F118" s="4" t="s">
        <v>533</v>
      </c>
      <c r="G118" s="11">
        <v>0</v>
      </c>
      <c r="H118" s="4">
        <v>53122033</v>
      </c>
      <c r="I118" s="4" t="s">
        <v>1744</v>
      </c>
    </row>
    <row r="119" spans="1:9" ht="15.75">
      <c r="A119" s="3"/>
      <c r="B119" s="4" t="s">
        <v>1977</v>
      </c>
      <c r="C119" s="4" t="s">
        <v>1128</v>
      </c>
      <c r="D119" s="4" t="s">
        <v>8</v>
      </c>
      <c r="E119" s="4" t="s">
        <v>1162</v>
      </c>
      <c r="F119" s="4" t="s">
        <v>533</v>
      </c>
      <c r="G119" s="11">
        <v>0</v>
      </c>
      <c r="H119" s="4">
        <v>53122034</v>
      </c>
      <c r="I119" s="4" t="s">
        <v>1744</v>
      </c>
    </row>
    <row r="120" spans="1:9" ht="15.75">
      <c r="A120" s="3"/>
      <c r="B120" s="4" t="s">
        <v>1977</v>
      </c>
      <c r="C120" s="4" t="s">
        <v>1128</v>
      </c>
      <c r="D120" s="4" t="s">
        <v>8</v>
      </c>
      <c r="E120" s="4" t="s">
        <v>1161</v>
      </c>
      <c r="F120" s="4" t="s">
        <v>533</v>
      </c>
      <c r="G120" s="11">
        <v>0</v>
      </c>
      <c r="H120" s="4">
        <v>53122035</v>
      </c>
      <c r="I120" s="4" t="s">
        <v>1744</v>
      </c>
    </row>
    <row r="121" spans="1:9" ht="15.75">
      <c r="A121" s="3"/>
      <c r="B121" s="4" t="s">
        <v>1977</v>
      </c>
      <c r="C121" s="4" t="s">
        <v>1128</v>
      </c>
      <c r="D121" s="4" t="s">
        <v>15</v>
      </c>
      <c r="E121" s="4" t="s">
        <v>1163</v>
      </c>
      <c r="F121" s="4" t="s">
        <v>533</v>
      </c>
      <c r="G121" s="11">
        <v>0</v>
      </c>
      <c r="H121" s="4">
        <v>53122036</v>
      </c>
      <c r="I121" s="4" t="s">
        <v>1744</v>
      </c>
    </row>
    <row r="122" spans="1:9" ht="15.75">
      <c r="A122" s="3"/>
      <c r="B122" s="4" t="s">
        <v>1977</v>
      </c>
      <c r="C122" s="4" t="s">
        <v>1128</v>
      </c>
      <c r="D122" s="4" t="s">
        <v>8</v>
      </c>
      <c r="E122" s="4" t="s">
        <v>1164</v>
      </c>
      <c r="F122" s="4" t="s">
        <v>533</v>
      </c>
      <c r="G122" s="11">
        <v>0</v>
      </c>
      <c r="H122" s="4">
        <v>53122037</v>
      </c>
      <c r="I122" s="4" t="s">
        <v>1744</v>
      </c>
    </row>
    <row r="123" spans="1:9" ht="15.75">
      <c r="A123" s="3"/>
      <c r="B123" s="4" t="s">
        <v>1977</v>
      </c>
      <c r="C123" s="4" t="s">
        <v>1128</v>
      </c>
      <c r="D123" s="4" t="s">
        <v>8</v>
      </c>
      <c r="E123" s="4" t="s">
        <v>1165</v>
      </c>
      <c r="F123" s="4" t="s">
        <v>533</v>
      </c>
      <c r="G123" s="11">
        <v>0</v>
      </c>
      <c r="H123" s="4">
        <v>53122038</v>
      </c>
      <c r="I123" s="4" t="s">
        <v>1744</v>
      </c>
    </row>
    <row r="124" spans="1:9" ht="15.75">
      <c r="A124" s="3"/>
      <c r="B124" s="4" t="s">
        <v>1977</v>
      </c>
      <c r="C124" s="4" t="s">
        <v>1128</v>
      </c>
      <c r="D124" s="4" t="s">
        <v>8</v>
      </c>
      <c r="E124" s="4" t="s">
        <v>1166</v>
      </c>
      <c r="F124" s="4" t="s">
        <v>160</v>
      </c>
      <c r="G124" s="11">
        <v>13500</v>
      </c>
      <c r="H124" s="4">
        <v>53122039</v>
      </c>
      <c r="I124" s="4" t="s">
        <v>1744</v>
      </c>
    </row>
    <row r="125" spans="1:9" ht="15.75">
      <c r="A125" s="3"/>
      <c r="B125" s="4" t="s">
        <v>1977</v>
      </c>
      <c r="C125" s="4" t="s">
        <v>1128</v>
      </c>
      <c r="D125" s="4" t="s">
        <v>8</v>
      </c>
      <c r="E125" s="4" t="s">
        <v>1167</v>
      </c>
      <c r="F125" s="4" t="s">
        <v>160</v>
      </c>
      <c r="G125" s="11">
        <v>4395</v>
      </c>
      <c r="H125" s="4">
        <v>53122040</v>
      </c>
      <c r="I125" s="4" t="s">
        <v>1744</v>
      </c>
    </row>
    <row r="126" spans="1:9" ht="15.75">
      <c r="A126" s="3"/>
      <c r="B126" s="4" t="s">
        <v>1977</v>
      </c>
      <c r="C126" s="4" t="s">
        <v>1128</v>
      </c>
      <c r="D126" s="4" t="s">
        <v>8</v>
      </c>
      <c r="E126" s="4" t="s">
        <v>1168</v>
      </c>
      <c r="F126" s="4" t="s">
        <v>160</v>
      </c>
      <c r="G126" s="11">
        <v>3412</v>
      </c>
      <c r="H126" s="4">
        <v>53122041</v>
      </c>
      <c r="I126" s="4" t="s">
        <v>1744</v>
      </c>
    </row>
    <row r="127" spans="1:9" ht="15.75">
      <c r="A127" s="3"/>
      <c r="B127" s="4" t="s">
        <v>1977</v>
      </c>
      <c r="C127" s="4" t="s">
        <v>1128</v>
      </c>
      <c r="D127" s="4" t="s">
        <v>8</v>
      </c>
      <c r="E127" s="4" t="s">
        <v>1169</v>
      </c>
      <c r="F127" s="4" t="s">
        <v>160</v>
      </c>
      <c r="G127" s="11">
        <v>4000</v>
      </c>
      <c r="H127" s="4">
        <v>53122042</v>
      </c>
      <c r="I127" s="4" t="s">
        <v>1744</v>
      </c>
    </row>
    <row r="128" spans="1:9" ht="15.75">
      <c r="A128" s="3"/>
      <c r="B128" s="4" t="s">
        <v>1977</v>
      </c>
      <c r="C128" s="4" t="s">
        <v>1128</v>
      </c>
      <c r="D128" s="4" t="s">
        <v>8</v>
      </c>
      <c r="E128" s="4" t="s">
        <v>1170</v>
      </c>
      <c r="F128" s="4" t="s">
        <v>160</v>
      </c>
      <c r="G128" s="11">
        <v>2000</v>
      </c>
      <c r="H128" s="4">
        <v>53122043</v>
      </c>
      <c r="I128" s="4" t="s">
        <v>1744</v>
      </c>
    </row>
    <row r="129" spans="1:9" ht="15.75">
      <c r="A129" s="3"/>
      <c r="B129" s="4" t="s">
        <v>1977</v>
      </c>
      <c r="C129" s="4" t="s">
        <v>1128</v>
      </c>
      <c r="D129" s="4" t="s">
        <v>15</v>
      </c>
      <c r="E129" s="4" t="s">
        <v>1171</v>
      </c>
      <c r="F129" s="4" t="s">
        <v>160</v>
      </c>
      <c r="G129" s="11">
        <v>150</v>
      </c>
      <c r="H129" s="4">
        <v>53122044</v>
      </c>
      <c r="I129" s="4" t="s">
        <v>1744</v>
      </c>
    </row>
    <row r="130" spans="1:9" ht="15.75">
      <c r="A130" s="3"/>
      <c r="B130" s="4" t="s">
        <v>1977</v>
      </c>
      <c r="C130" s="4" t="s">
        <v>1128</v>
      </c>
      <c r="D130" s="4" t="s">
        <v>15</v>
      </c>
      <c r="E130" s="4" t="s">
        <v>1172</v>
      </c>
      <c r="F130" s="4" t="s">
        <v>160</v>
      </c>
      <c r="G130" s="11">
        <v>710</v>
      </c>
      <c r="H130" s="4">
        <v>53122045</v>
      </c>
      <c r="I130" s="4" t="s">
        <v>1744</v>
      </c>
    </row>
    <row r="131" spans="1:9" ht="15.75">
      <c r="A131" s="3"/>
      <c r="B131" s="4" t="s">
        <v>1977</v>
      </c>
      <c r="C131" s="4" t="s">
        <v>1128</v>
      </c>
      <c r="D131" s="4" t="s">
        <v>8</v>
      </c>
      <c r="E131" s="4" t="s">
        <v>1173</v>
      </c>
      <c r="F131" s="4" t="s">
        <v>160</v>
      </c>
      <c r="G131" s="11">
        <v>775</v>
      </c>
      <c r="H131" s="4">
        <v>53122046</v>
      </c>
      <c r="I131" s="4" t="s">
        <v>1744</v>
      </c>
    </row>
    <row r="132" spans="1:9" ht="15.75">
      <c r="A132" s="3"/>
      <c r="B132" s="4" t="s">
        <v>1977</v>
      </c>
      <c r="C132" s="4" t="s">
        <v>1128</v>
      </c>
      <c r="D132" s="4" t="s">
        <v>8</v>
      </c>
      <c r="E132" s="4" t="s">
        <v>1174</v>
      </c>
      <c r="F132" s="4" t="s">
        <v>160</v>
      </c>
      <c r="G132" s="11">
        <v>700</v>
      </c>
      <c r="H132" s="4">
        <v>53122047</v>
      </c>
      <c r="I132" s="4" t="s">
        <v>1744</v>
      </c>
    </row>
    <row r="133" spans="1:9" ht="15.75">
      <c r="A133" s="3"/>
      <c r="B133" s="4" t="s">
        <v>1977</v>
      </c>
      <c r="C133" s="4" t="s">
        <v>1128</v>
      </c>
      <c r="D133" s="4" t="s">
        <v>8</v>
      </c>
      <c r="E133" s="4" t="s">
        <v>1175</v>
      </c>
      <c r="F133" s="4" t="s">
        <v>160</v>
      </c>
      <c r="G133" s="11">
        <v>775</v>
      </c>
      <c r="H133" s="4">
        <v>53122048</v>
      </c>
      <c r="I133" s="4" t="s">
        <v>1744</v>
      </c>
    </row>
    <row r="134" spans="1:9" ht="15.75">
      <c r="A134" s="3"/>
      <c r="B134" s="4" t="s">
        <v>1977</v>
      </c>
      <c r="C134" s="4" t="s">
        <v>1128</v>
      </c>
      <c r="D134" s="4" t="s">
        <v>15</v>
      </c>
      <c r="E134" s="4" t="s">
        <v>1176</v>
      </c>
      <c r="F134" s="4" t="s">
        <v>160</v>
      </c>
      <c r="G134" s="11"/>
      <c r="H134" s="4">
        <v>53122049</v>
      </c>
      <c r="I134" s="4" t="s">
        <v>1744</v>
      </c>
    </row>
    <row r="135" spans="1:9" ht="15.75">
      <c r="A135" s="3"/>
      <c r="B135" s="4" t="s">
        <v>1977</v>
      </c>
      <c r="C135" s="4" t="s">
        <v>1128</v>
      </c>
      <c r="D135" s="4" t="s">
        <v>8</v>
      </c>
      <c r="E135" s="4" t="s">
        <v>1177</v>
      </c>
      <c r="F135" s="4" t="s">
        <v>160</v>
      </c>
      <c r="G135" s="11">
        <v>1990</v>
      </c>
      <c r="H135" s="4">
        <v>53122050</v>
      </c>
      <c r="I135" s="4" t="s">
        <v>1744</v>
      </c>
    </row>
    <row r="136" spans="1:9" ht="15.75">
      <c r="A136" s="3"/>
      <c r="B136" s="4" t="s">
        <v>1977</v>
      </c>
      <c r="C136" s="4" t="s">
        <v>1128</v>
      </c>
      <c r="D136" s="4" t="s">
        <v>8</v>
      </c>
      <c r="E136" s="4" t="s">
        <v>1178</v>
      </c>
      <c r="F136" s="4" t="s">
        <v>160</v>
      </c>
      <c r="G136" s="11">
        <v>80</v>
      </c>
      <c r="H136" s="4">
        <v>53122051</v>
      </c>
      <c r="I136" s="4" t="s">
        <v>1744</v>
      </c>
    </row>
    <row r="137" spans="1:9" ht="15.75">
      <c r="A137" s="3"/>
      <c r="B137" s="4" t="s">
        <v>1977</v>
      </c>
      <c r="C137" s="4" t="s">
        <v>1128</v>
      </c>
      <c r="D137" s="4" t="s">
        <v>8</v>
      </c>
      <c r="E137" s="4" t="s">
        <v>1179</v>
      </c>
      <c r="F137" s="4" t="s">
        <v>160</v>
      </c>
      <c r="G137" s="11">
        <v>2734</v>
      </c>
      <c r="H137" s="4">
        <v>53122052</v>
      </c>
      <c r="I137" s="4" t="s">
        <v>1744</v>
      </c>
    </row>
    <row r="138" spans="1:9" ht="15.75">
      <c r="A138" s="3"/>
      <c r="B138" s="4" t="s">
        <v>1977</v>
      </c>
      <c r="C138" s="4" t="s">
        <v>1128</v>
      </c>
      <c r="D138" s="4" t="s">
        <v>8</v>
      </c>
      <c r="E138" s="4" t="s">
        <v>1180</v>
      </c>
      <c r="F138" s="4" t="s">
        <v>160</v>
      </c>
      <c r="G138" s="11">
        <v>1029</v>
      </c>
      <c r="H138" s="4">
        <v>53122053</v>
      </c>
      <c r="I138" s="4" t="s">
        <v>1744</v>
      </c>
    </row>
    <row r="139" spans="1:9" ht="15.75">
      <c r="A139" s="3"/>
      <c r="B139" s="4" t="s">
        <v>1977</v>
      </c>
      <c r="C139" s="4" t="s">
        <v>1128</v>
      </c>
      <c r="D139" s="4" t="s">
        <v>8</v>
      </c>
      <c r="E139" s="4" t="s">
        <v>1181</v>
      </c>
      <c r="F139" s="4" t="s">
        <v>160</v>
      </c>
      <c r="G139" s="11">
        <v>100</v>
      </c>
      <c r="H139" s="4">
        <v>53122054</v>
      </c>
      <c r="I139" s="4" t="s">
        <v>1744</v>
      </c>
    </row>
    <row r="140" spans="1:9" ht="15.75">
      <c r="A140" s="3"/>
      <c r="B140" s="4" t="s">
        <v>1977</v>
      </c>
      <c r="C140" s="4" t="s">
        <v>1128</v>
      </c>
      <c r="D140" s="4" t="s">
        <v>8</v>
      </c>
      <c r="E140" s="4" t="s">
        <v>1182</v>
      </c>
      <c r="F140" s="4" t="s">
        <v>1183</v>
      </c>
      <c r="G140" s="11">
        <v>0</v>
      </c>
      <c r="H140" s="4">
        <v>55122001</v>
      </c>
      <c r="I140" s="4" t="s">
        <v>1744</v>
      </c>
    </row>
    <row r="141" spans="1:9" ht="15.75">
      <c r="A141" s="3"/>
      <c r="B141" s="4" t="s">
        <v>1977</v>
      </c>
      <c r="C141" s="4" t="s">
        <v>1128</v>
      </c>
      <c r="D141" s="4" t="s">
        <v>8</v>
      </c>
      <c r="E141" s="4" t="s">
        <v>1184</v>
      </c>
      <c r="F141" s="4" t="s">
        <v>160</v>
      </c>
      <c r="G141" s="11">
        <v>765</v>
      </c>
      <c r="H141" s="4">
        <v>53122055</v>
      </c>
      <c r="I141" s="4" t="s">
        <v>1744</v>
      </c>
    </row>
    <row r="142" spans="1:9" ht="15.75">
      <c r="A142" s="3"/>
      <c r="B142" s="4" t="s">
        <v>1977</v>
      </c>
      <c r="C142" s="4" t="s">
        <v>1128</v>
      </c>
      <c r="D142" s="4" t="s">
        <v>8</v>
      </c>
      <c r="E142" s="4" t="s">
        <v>1185</v>
      </c>
      <c r="F142" s="4" t="s">
        <v>160</v>
      </c>
      <c r="G142" s="11">
        <v>1000</v>
      </c>
      <c r="H142" s="4">
        <v>53122056</v>
      </c>
      <c r="I142" s="4" t="s">
        <v>1744</v>
      </c>
    </row>
    <row r="143" spans="1:9" ht="15.75">
      <c r="A143" s="3"/>
      <c r="B143" s="4" t="s">
        <v>1977</v>
      </c>
      <c r="C143" s="4" t="s">
        <v>1128</v>
      </c>
      <c r="D143" s="4" t="s">
        <v>8</v>
      </c>
      <c r="E143" s="4" t="s">
        <v>1186</v>
      </c>
      <c r="F143" s="4" t="s">
        <v>160</v>
      </c>
      <c r="G143" s="11">
        <v>3165</v>
      </c>
      <c r="H143" s="4">
        <v>53122057</v>
      </c>
      <c r="I143" s="4" t="s">
        <v>1744</v>
      </c>
    </row>
    <row r="144" spans="1:9" ht="15.75">
      <c r="A144" s="3"/>
      <c r="B144" s="4" t="s">
        <v>1977</v>
      </c>
      <c r="C144" s="4" t="s">
        <v>1128</v>
      </c>
      <c r="D144" s="4" t="s">
        <v>8</v>
      </c>
      <c r="E144" s="4" t="s">
        <v>1187</v>
      </c>
      <c r="F144" s="4" t="s">
        <v>160</v>
      </c>
      <c r="G144" s="11">
        <v>300</v>
      </c>
      <c r="H144" s="4">
        <v>53122058</v>
      </c>
      <c r="I144" s="4" t="s">
        <v>1744</v>
      </c>
    </row>
    <row r="145" spans="1:9" ht="15.75">
      <c r="A145" s="3"/>
      <c r="B145" s="4" t="s">
        <v>1977</v>
      </c>
      <c r="C145" s="4" t="s">
        <v>1128</v>
      </c>
      <c r="D145" s="4" t="s">
        <v>8</v>
      </c>
      <c r="E145" s="4" t="s">
        <v>1188</v>
      </c>
      <c r="F145" s="4" t="s">
        <v>160</v>
      </c>
      <c r="G145" s="11">
        <v>250</v>
      </c>
      <c r="H145" s="4">
        <v>53122059</v>
      </c>
      <c r="I145" s="4" t="s">
        <v>1744</v>
      </c>
    </row>
    <row r="146" spans="1:9" ht="15.75">
      <c r="A146" s="3"/>
      <c r="B146" s="4" t="s">
        <v>1977</v>
      </c>
      <c r="C146" s="4" t="s">
        <v>1189</v>
      </c>
      <c r="D146" s="4" t="s">
        <v>15</v>
      </c>
      <c r="E146" s="4" t="s">
        <v>1190</v>
      </c>
      <c r="F146" s="4" t="s">
        <v>160</v>
      </c>
      <c r="G146" s="11">
        <v>100</v>
      </c>
      <c r="H146" s="4">
        <v>53122060</v>
      </c>
      <c r="I146" s="4" t="s">
        <v>1744</v>
      </c>
    </row>
    <row r="147" spans="1:9" ht="15.75">
      <c r="A147" s="3"/>
      <c r="B147" s="4" t="s">
        <v>1977</v>
      </c>
      <c r="C147" s="4" t="s">
        <v>1189</v>
      </c>
      <c r="D147" s="4" t="s">
        <v>8</v>
      </c>
      <c r="E147" s="4" t="s">
        <v>1130</v>
      </c>
      <c r="F147" s="4" t="s">
        <v>160</v>
      </c>
      <c r="G147" s="11">
        <v>40</v>
      </c>
      <c r="H147" s="4">
        <v>53122061</v>
      </c>
      <c r="I147" s="4" t="s">
        <v>1744</v>
      </c>
    </row>
    <row r="148" spans="1:9" ht="15.75">
      <c r="A148" s="3"/>
      <c r="B148" s="4" t="s">
        <v>1977</v>
      </c>
      <c r="C148" s="4" t="s">
        <v>1189</v>
      </c>
      <c r="D148" s="4" t="s">
        <v>62</v>
      </c>
      <c r="E148" s="4" t="s">
        <v>1191</v>
      </c>
      <c r="F148" s="4" t="s">
        <v>160</v>
      </c>
      <c r="G148" s="11">
        <v>150</v>
      </c>
      <c r="H148" s="4">
        <v>53122062</v>
      </c>
      <c r="I148" s="4" t="s">
        <v>1744</v>
      </c>
    </row>
    <row r="149" spans="1:9" ht="15.75">
      <c r="A149" s="3"/>
      <c r="B149" s="4" t="s">
        <v>1977</v>
      </c>
      <c r="C149" s="4" t="s">
        <v>1189</v>
      </c>
      <c r="D149" s="4" t="s">
        <v>15</v>
      </c>
      <c r="E149" s="4" t="s">
        <v>1192</v>
      </c>
      <c r="F149" s="4" t="s">
        <v>160</v>
      </c>
      <c r="G149" s="11">
        <v>700</v>
      </c>
      <c r="H149" s="4">
        <v>53122063</v>
      </c>
      <c r="I149" s="4" t="s">
        <v>1744</v>
      </c>
    </row>
    <row r="150" spans="1:9" ht="15.75">
      <c r="A150" s="3"/>
      <c r="B150" s="4" t="s">
        <v>1977</v>
      </c>
      <c r="C150" s="4" t="s">
        <v>1189</v>
      </c>
      <c r="D150" s="4" t="s">
        <v>8</v>
      </c>
      <c r="E150" s="4" t="s">
        <v>1193</v>
      </c>
      <c r="F150" s="4" t="s">
        <v>160</v>
      </c>
      <c r="G150" s="11">
        <v>600</v>
      </c>
      <c r="H150" s="4">
        <v>53122064</v>
      </c>
      <c r="I150" s="4" t="s">
        <v>1744</v>
      </c>
    </row>
    <row r="151" spans="1:9" ht="15.75">
      <c r="A151" s="3"/>
      <c r="B151" s="4" t="s">
        <v>1977</v>
      </c>
      <c r="C151" s="4" t="s">
        <v>1189</v>
      </c>
      <c r="D151" s="4" t="s">
        <v>8</v>
      </c>
      <c r="E151" s="4" t="s">
        <v>1194</v>
      </c>
      <c r="F151" s="4" t="s">
        <v>160</v>
      </c>
      <c r="G151" s="11">
        <v>800</v>
      </c>
      <c r="H151" s="4">
        <v>53122065</v>
      </c>
      <c r="I151" s="4" t="s">
        <v>1744</v>
      </c>
    </row>
    <row r="152" spans="1:9" ht="15.75">
      <c r="A152" s="3"/>
      <c r="B152" s="4" t="s">
        <v>1977</v>
      </c>
      <c r="C152" s="4" t="s">
        <v>1189</v>
      </c>
      <c r="D152" s="4" t="s">
        <v>8</v>
      </c>
      <c r="E152" s="4" t="s">
        <v>1133</v>
      </c>
      <c r="F152" s="4" t="s">
        <v>160</v>
      </c>
      <c r="G152" s="11">
        <v>100</v>
      </c>
      <c r="H152" s="4">
        <v>53122066</v>
      </c>
      <c r="I152" s="4" t="s">
        <v>1744</v>
      </c>
    </row>
    <row r="153" spans="1:9" ht="15.75">
      <c r="A153" s="3"/>
      <c r="B153" s="4" t="s">
        <v>1977</v>
      </c>
      <c r="C153" s="4" t="s">
        <v>1189</v>
      </c>
      <c r="D153" s="4" t="s">
        <v>8</v>
      </c>
      <c r="E153" s="4" t="s">
        <v>1184</v>
      </c>
      <c r="F153" s="4" t="s">
        <v>160</v>
      </c>
      <c r="G153" s="11">
        <v>300</v>
      </c>
      <c r="H153" s="4">
        <v>53122067</v>
      </c>
      <c r="I153" s="4" t="s">
        <v>1744</v>
      </c>
    </row>
    <row r="154" spans="1:9" ht="15.75">
      <c r="A154" s="3"/>
      <c r="B154" s="4" t="s">
        <v>1977</v>
      </c>
      <c r="C154" s="4" t="s">
        <v>1189</v>
      </c>
      <c r="D154" s="4" t="s">
        <v>8</v>
      </c>
      <c r="E154" s="4" t="s">
        <v>1195</v>
      </c>
      <c r="F154" s="4" t="s">
        <v>160</v>
      </c>
      <c r="G154" s="11">
        <v>12000</v>
      </c>
      <c r="H154" s="4">
        <v>53122068</v>
      </c>
      <c r="I154" s="4" t="s">
        <v>1744</v>
      </c>
    </row>
    <row r="155" spans="1:9" ht="15.75">
      <c r="A155" s="3"/>
      <c r="B155" s="4" t="s">
        <v>1977</v>
      </c>
      <c r="C155" s="4" t="s">
        <v>1189</v>
      </c>
      <c r="D155" s="4" t="s">
        <v>8</v>
      </c>
      <c r="E155" s="4" t="s">
        <v>1196</v>
      </c>
      <c r="F155" s="4" t="s">
        <v>160</v>
      </c>
      <c r="G155" s="11">
        <v>160</v>
      </c>
      <c r="H155" s="4">
        <v>53122069</v>
      </c>
      <c r="I155" s="4" t="s">
        <v>1744</v>
      </c>
    </row>
    <row r="156" spans="1:9" ht="15.75">
      <c r="A156" s="3"/>
      <c r="B156" s="4" t="s">
        <v>1977</v>
      </c>
      <c r="C156" s="4" t="s">
        <v>1189</v>
      </c>
      <c r="D156" s="4" t="s">
        <v>8</v>
      </c>
      <c r="E156" s="4" t="s">
        <v>1197</v>
      </c>
      <c r="F156" s="4" t="s">
        <v>160</v>
      </c>
      <c r="G156" s="11">
        <v>1200</v>
      </c>
      <c r="H156" s="4">
        <v>53122070</v>
      </c>
      <c r="I156" s="4" t="s">
        <v>1744</v>
      </c>
    </row>
    <row r="157" spans="1:9" ht="15.75">
      <c r="A157" s="3"/>
      <c r="B157" s="4" t="s">
        <v>1977</v>
      </c>
      <c r="C157" s="4" t="s">
        <v>1189</v>
      </c>
      <c r="D157" s="4" t="s">
        <v>8</v>
      </c>
      <c r="E157" s="4" t="s">
        <v>1177</v>
      </c>
      <c r="F157" s="4" t="s">
        <v>160</v>
      </c>
      <c r="G157" s="11">
        <v>1990</v>
      </c>
      <c r="H157" s="4">
        <v>53122071</v>
      </c>
      <c r="I157" s="4" t="s">
        <v>1744</v>
      </c>
    </row>
    <row r="158" spans="1:9" ht="15.75">
      <c r="A158" s="3"/>
      <c r="B158" s="4" t="s">
        <v>1977</v>
      </c>
      <c r="C158" s="4" t="s">
        <v>1189</v>
      </c>
      <c r="D158" s="4" t="s">
        <v>8</v>
      </c>
      <c r="E158" s="4" t="s">
        <v>1198</v>
      </c>
      <c r="F158" s="4" t="s">
        <v>160</v>
      </c>
      <c r="G158" s="11">
        <v>1500</v>
      </c>
      <c r="H158" s="4">
        <v>53122072</v>
      </c>
      <c r="I158" s="4" t="s">
        <v>1744</v>
      </c>
    </row>
    <row r="159" spans="1:9" ht="15.75">
      <c r="A159" s="3"/>
      <c r="B159" s="4" t="s">
        <v>1977</v>
      </c>
      <c r="C159" s="4" t="s">
        <v>1189</v>
      </c>
      <c r="D159" s="4" t="s">
        <v>8</v>
      </c>
      <c r="E159" s="4" t="s">
        <v>1199</v>
      </c>
      <c r="F159" s="4" t="s">
        <v>160</v>
      </c>
      <c r="G159" s="11">
        <v>1700</v>
      </c>
      <c r="H159" s="4">
        <v>53122073</v>
      </c>
      <c r="I159" s="4" t="s">
        <v>1744</v>
      </c>
    </row>
    <row r="160" spans="1:9" ht="15.75">
      <c r="A160" s="3"/>
      <c r="B160" s="4" t="s">
        <v>1977</v>
      </c>
      <c r="C160" s="4" t="s">
        <v>1189</v>
      </c>
      <c r="D160" s="4" t="s">
        <v>8</v>
      </c>
      <c r="E160" s="4" t="s">
        <v>1188</v>
      </c>
      <c r="F160" s="4" t="s">
        <v>160</v>
      </c>
      <c r="G160" s="11">
        <v>1320</v>
      </c>
      <c r="H160" s="4">
        <v>53122074</v>
      </c>
      <c r="I160" s="4" t="s">
        <v>1744</v>
      </c>
    </row>
    <row r="161" spans="1:9" ht="15.75">
      <c r="A161" s="3"/>
      <c r="B161" s="4" t="s">
        <v>1977</v>
      </c>
      <c r="C161" s="4" t="s">
        <v>1189</v>
      </c>
      <c r="D161" s="4" t="s">
        <v>8</v>
      </c>
      <c r="E161" s="4" t="s">
        <v>1200</v>
      </c>
      <c r="F161" s="4" t="s">
        <v>160</v>
      </c>
      <c r="G161" s="11">
        <v>4075</v>
      </c>
      <c r="H161" s="4">
        <v>53122075</v>
      </c>
      <c r="I161" s="4" t="s">
        <v>1744</v>
      </c>
    </row>
    <row r="162" spans="1:9" ht="15.75">
      <c r="A162" s="3"/>
      <c r="B162" s="4" t="s">
        <v>1977</v>
      </c>
      <c r="C162" s="4" t="s">
        <v>1189</v>
      </c>
      <c r="D162" s="4" t="s">
        <v>8</v>
      </c>
      <c r="E162" s="4" t="s">
        <v>1173</v>
      </c>
      <c r="F162" s="4" t="s">
        <v>160</v>
      </c>
      <c r="G162" s="11">
        <v>775</v>
      </c>
      <c r="H162" s="4">
        <v>53122076</v>
      </c>
      <c r="I162" s="4" t="s">
        <v>1744</v>
      </c>
    </row>
    <row r="163" spans="1:9" ht="15.75">
      <c r="A163" s="3"/>
      <c r="B163" s="4" t="s">
        <v>1977</v>
      </c>
      <c r="C163" s="4" t="s">
        <v>1189</v>
      </c>
      <c r="D163" s="4" t="s">
        <v>8</v>
      </c>
      <c r="E163" s="4" t="s">
        <v>1201</v>
      </c>
      <c r="F163" s="4" t="s">
        <v>160</v>
      </c>
      <c r="G163" s="11">
        <v>770</v>
      </c>
      <c r="H163" s="4">
        <v>53122077</v>
      </c>
      <c r="I163" s="4" t="s">
        <v>1744</v>
      </c>
    </row>
    <row r="164" spans="1:9" ht="15.75">
      <c r="A164" s="3"/>
      <c r="B164" s="4" t="s">
        <v>1977</v>
      </c>
      <c r="C164" s="4" t="s">
        <v>1189</v>
      </c>
      <c r="D164" s="4" t="s">
        <v>8</v>
      </c>
      <c r="E164" s="4" t="s">
        <v>1202</v>
      </c>
      <c r="F164" s="4" t="s">
        <v>160</v>
      </c>
      <c r="G164" s="11">
        <v>5889</v>
      </c>
      <c r="H164" s="4">
        <v>53122078</v>
      </c>
      <c r="I164" s="4" t="s">
        <v>1744</v>
      </c>
    </row>
    <row r="165" spans="1:9" ht="15.75">
      <c r="A165" s="3"/>
      <c r="B165" s="4" t="s">
        <v>1977</v>
      </c>
      <c r="C165" s="4" t="s">
        <v>1189</v>
      </c>
      <c r="D165" s="4" t="s">
        <v>8</v>
      </c>
      <c r="E165" s="4" t="s">
        <v>1203</v>
      </c>
      <c r="F165" s="4" t="s">
        <v>160</v>
      </c>
      <c r="G165" s="11">
        <v>549</v>
      </c>
      <c r="H165" s="4">
        <v>53122079</v>
      </c>
      <c r="I165" s="4" t="s">
        <v>1744</v>
      </c>
    </row>
    <row r="166" spans="1:9" ht="15.75">
      <c r="A166" s="3"/>
      <c r="B166" s="4" t="s">
        <v>1977</v>
      </c>
      <c r="C166" s="4" t="s">
        <v>1189</v>
      </c>
      <c r="D166" s="4" t="s">
        <v>8</v>
      </c>
      <c r="E166" s="4" t="s">
        <v>1204</v>
      </c>
      <c r="F166" s="4" t="s">
        <v>160</v>
      </c>
      <c r="G166" s="11">
        <v>3000</v>
      </c>
      <c r="H166" s="4">
        <v>53122080</v>
      </c>
      <c r="I166" s="4" t="s">
        <v>1744</v>
      </c>
    </row>
    <row r="167" spans="1:9" ht="15.75">
      <c r="A167" s="3"/>
      <c r="B167" s="4" t="s">
        <v>1977</v>
      </c>
      <c r="C167" s="4" t="s">
        <v>1189</v>
      </c>
      <c r="D167" s="4" t="s">
        <v>8</v>
      </c>
      <c r="E167" s="4" t="s">
        <v>1170</v>
      </c>
      <c r="F167" s="4" t="s">
        <v>160</v>
      </c>
      <c r="G167" s="11">
        <v>2000</v>
      </c>
      <c r="H167" s="4">
        <v>53122081</v>
      </c>
      <c r="I167" s="4" t="s">
        <v>1744</v>
      </c>
    </row>
    <row r="168" spans="1:9" ht="15.75">
      <c r="A168" s="3"/>
      <c r="B168" s="4" t="s">
        <v>1977</v>
      </c>
      <c r="C168" s="4" t="s">
        <v>1189</v>
      </c>
      <c r="D168" s="4" t="s">
        <v>8</v>
      </c>
      <c r="E168" s="4" t="s">
        <v>1205</v>
      </c>
      <c r="F168" s="4" t="s">
        <v>160</v>
      </c>
      <c r="G168" s="11">
        <v>290</v>
      </c>
      <c r="H168" s="4">
        <v>53122082</v>
      </c>
      <c r="I168" s="4" t="s">
        <v>1744</v>
      </c>
    </row>
    <row r="169" spans="1:9" ht="15.75">
      <c r="A169" s="3"/>
      <c r="B169" s="4" t="s">
        <v>1977</v>
      </c>
      <c r="C169" s="4" t="s">
        <v>1189</v>
      </c>
      <c r="D169" s="4" t="s">
        <v>8</v>
      </c>
      <c r="E169" s="4" t="s">
        <v>1206</v>
      </c>
      <c r="F169" s="4" t="s">
        <v>160</v>
      </c>
      <c r="G169" s="11">
        <v>160</v>
      </c>
      <c r="H169" s="4">
        <v>53122083</v>
      </c>
      <c r="I169" s="4" t="s">
        <v>1744</v>
      </c>
    </row>
    <row r="170" spans="1:9" ht="15.75">
      <c r="A170" s="3"/>
      <c r="B170" s="4" t="s">
        <v>1977</v>
      </c>
      <c r="C170" s="4" t="s">
        <v>1189</v>
      </c>
      <c r="D170" s="4" t="s">
        <v>8</v>
      </c>
      <c r="E170" s="4" t="s">
        <v>1207</v>
      </c>
      <c r="F170" s="4" t="s">
        <v>160</v>
      </c>
      <c r="G170" s="11">
        <v>297</v>
      </c>
      <c r="H170" s="4">
        <v>53122084</v>
      </c>
      <c r="I170" s="4" t="s">
        <v>1744</v>
      </c>
    </row>
    <row r="171" spans="1:9" ht="15.75">
      <c r="A171" s="3"/>
      <c r="B171" s="4" t="s">
        <v>1977</v>
      </c>
      <c r="C171" s="4" t="s">
        <v>1189</v>
      </c>
      <c r="D171" s="4" t="s">
        <v>8</v>
      </c>
      <c r="E171" s="4" t="s">
        <v>1208</v>
      </c>
      <c r="F171" s="4" t="s">
        <v>160</v>
      </c>
      <c r="G171" s="11">
        <v>653</v>
      </c>
      <c r="H171" s="4">
        <v>53122085</v>
      </c>
      <c r="I171" s="4" t="s">
        <v>1744</v>
      </c>
    </row>
    <row r="172" spans="1:9" ht="15.75">
      <c r="A172" s="3"/>
      <c r="B172" s="4" t="s">
        <v>1977</v>
      </c>
      <c r="C172" s="4" t="s">
        <v>1189</v>
      </c>
      <c r="D172" s="4" t="s">
        <v>8</v>
      </c>
      <c r="E172" s="4" t="s">
        <v>1209</v>
      </c>
      <c r="F172" s="4" t="s">
        <v>160</v>
      </c>
      <c r="G172" s="11">
        <v>552</v>
      </c>
      <c r="H172" s="4">
        <v>53122086</v>
      </c>
      <c r="I172" s="4" t="s">
        <v>1744</v>
      </c>
    </row>
    <row r="173" spans="1:9" ht="15.75">
      <c r="A173" s="3"/>
      <c r="B173" s="4" t="s">
        <v>1977</v>
      </c>
      <c r="C173" s="4" t="s">
        <v>1189</v>
      </c>
      <c r="D173" s="4" t="s">
        <v>8</v>
      </c>
      <c r="E173" s="4" t="s">
        <v>1210</v>
      </c>
      <c r="F173" s="4" t="s">
        <v>160</v>
      </c>
      <c r="G173" s="11">
        <v>220</v>
      </c>
      <c r="H173" s="4">
        <v>53122087</v>
      </c>
      <c r="I173" s="4" t="s">
        <v>1744</v>
      </c>
    </row>
    <row r="174" spans="1:9" ht="15.75">
      <c r="A174" s="3"/>
      <c r="B174" s="4" t="s">
        <v>1977</v>
      </c>
      <c r="C174" s="4" t="s">
        <v>1189</v>
      </c>
      <c r="D174" s="4" t="s">
        <v>8</v>
      </c>
      <c r="E174" s="4" t="s">
        <v>1211</v>
      </c>
      <c r="F174" s="4" t="s">
        <v>160</v>
      </c>
      <c r="G174" s="11">
        <v>423</v>
      </c>
      <c r="H174" s="4">
        <v>53122088</v>
      </c>
      <c r="I174" s="4" t="s">
        <v>1744</v>
      </c>
    </row>
    <row r="175" spans="1:9" ht="15.75">
      <c r="A175" s="3"/>
      <c r="B175" s="4" t="s">
        <v>1977</v>
      </c>
      <c r="C175" s="4" t="s">
        <v>1189</v>
      </c>
      <c r="D175" s="4" t="s">
        <v>8</v>
      </c>
      <c r="E175" s="4" t="s">
        <v>1212</v>
      </c>
      <c r="F175" s="4" t="s">
        <v>160</v>
      </c>
      <c r="G175" s="11">
        <v>150</v>
      </c>
      <c r="H175" s="4">
        <v>53122089</v>
      </c>
      <c r="I175" s="4" t="s">
        <v>1744</v>
      </c>
    </row>
    <row r="176" spans="1:9" ht="15.75">
      <c r="A176" s="3"/>
      <c r="B176" s="4" t="s">
        <v>1977</v>
      </c>
      <c r="C176" s="4" t="s">
        <v>1189</v>
      </c>
      <c r="D176" s="4" t="s">
        <v>8</v>
      </c>
      <c r="E176" s="4" t="s">
        <v>1213</v>
      </c>
      <c r="F176" s="4" t="s">
        <v>160</v>
      </c>
      <c r="G176" s="11">
        <v>400</v>
      </c>
      <c r="H176" s="4">
        <v>53122090</v>
      </c>
      <c r="I176" s="4" t="s">
        <v>1744</v>
      </c>
    </row>
    <row r="177" spans="1:9" ht="15.75">
      <c r="A177" s="3"/>
      <c r="B177" s="4" t="s">
        <v>1977</v>
      </c>
      <c r="C177" s="4" t="s">
        <v>1189</v>
      </c>
      <c r="D177" s="4" t="s">
        <v>8</v>
      </c>
      <c r="E177" s="4" t="s">
        <v>1214</v>
      </c>
      <c r="F177" s="4" t="s">
        <v>160</v>
      </c>
      <c r="G177" s="11">
        <v>213</v>
      </c>
      <c r="H177" s="4">
        <v>53122091</v>
      </c>
      <c r="I177" s="4" t="s">
        <v>1744</v>
      </c>
    </row>
    <row r="178" spans="1:9" ht="15.75">
      <c r="A178" s="3"/>
      <c r="B178" s="4" t="s">
        <v>1977</v>
      </c>
      <c r="C178" s="4" t="s">
        <v>1189</v>
      </c>
      <c r="D178" s="4" t="s">
        <v>8</v>
      </c>
      <c r="E178" s="4" t="s">
        <v>1215</v>
      </c>
      <c r="F178" s="4" t="s">
        <v>160</v>
      </c>
      <c r="G178" s="11">
        <v>85</v>
      </c>
      <c r="H178" s="4">
        <v>53122092</v>
      </c>
      <c r="I178" s="4" t="s">
        <v>1744</v>
      </c>
    </row>
    <row r="179" spans="1:9" ht="15.75">
      <c r="A179" s="3"/>
      <c r="B179" s="4" t="s">
        <v>1977</v>
      </c>
      <c r="C179" s="4" t="s">
        <v>1189</v>
      </c>
      <c r="D179" s="4" t="s">
        <v>8</v>
      </c>
      <c r="E179" s="4" t="s">
        <v>1216</v>
      </c>
      <c r="F179" s="4" t="s">
        <v>1217</v>
      </c>
      <c r="G179" s="11">
        <v>0</v>
      </c>
      <c r="H179" s="4">
        <v>55122002</v>
      </c>
      <c r="I179" s="4" t="s">
        <v>1744</v>
      </c>
    </row>
    <row r="180" spans="1:9" ht="15.75">
      <c r="A180" s="3"/>
      <c r="B180" s="4" t="s">
        <v>1977</v>
      </c>
      <c r="C180" s="4" t="s">
        <v>1189</v>
      </c>
      <c r="D180" s="4" t="s">
        <v>8</v>
      </c>
      <c r="E180" s="4" t="s">
        <v>1218</v>
      </c>
      <c r="F180" s="4" t="s">
        <v>160</v>
      </c>
      <c r="G180" s="11">
        <v>97</v>
      </c>
      <c r="H180" s="4">
        <v>56722001</v>
      </c>
      <c r="I180" s="4" t="s">
        <v>1744</v>
      </c>
    </row>
    <row r="181" spans="1:9" ht="15.75">
      <c r="A181" s="3"/>
      <c r="B181" s="4" t="s">
        <v>1977</v>
      </c>
      <c r="C181" s="4" t="s">
        <v>1189</v>
      </c>
      <c r="D181" s="4" t="s">
        <v>8</v>
      </c>
      <c r="E181" s="4" t="s">
        <v>1219</v>
      </c>
      <c r="F181" s="4" t="s">
        <v>160</v>
      </c>
      <c r="G181" s="11">
        <v>1500</v>
      </c>
      <c r="H181" s="4">
        <v>53122093</v>
      </c>
      <c r="I181" s="4" t="s">
        <v>1744</v>
      </c>
    </row>
    <row r="182" spans="1:9" ht="15.75">
      <c r="A182" s="3"/>
      <c r="B182" s="4" t="s">
        <v>1977</v>
      </c>
      <c r="C182" s="4" t="s">
        <v>1128</v>
      </c>
      <c r="D182" s="4" t="s">
        <v>62</v>
      </c>
      <c r="E182" s="4" t="s">
        <v>1129</v>
      </c>
      <c r="F182" s="4" t="s">
        <v>160</v>
      </c>
      <c r="G182" s="11">
        <v>200</v>
      </c>
      <c r="H182" s="4">
        <v>53122001</v>
      </c>
      <c r="I182" s="4" t="s">
        <v>1744</v>
      </c>
    </row>
    <row r="183" spans="1:9" ht="15.75">
      <c r="B183" s="4"/>
    </row>
    <row r="184" spans="1:9" ht="15.75">
      <c r="B184" s="4"/>
    </row>
    <row r="185" spans="1:9" ht="15.75">
      <c r="B185" s="4"/>
    </row>
    <row r="186" spans="1:9" ht="15.75">
      <c r="B186" s="4"/>
    </row>
    <row r="187" spans="1:9" ht="15.75">
      <c r="B187" s="4"/>
    </row>
    <row r="188" spans="1:9" ht="15.75">
      <c r="B188" s="4"/>
    </row>
    <row r="189" spans="1:9" ht="15.75">
      <c r="B189" s="4"/>
    </row>
  </sheetData>
  <pageMargins left="0.7" right="0.7" top="0.75" bottom="0.75" header="0.3" footer="0.3"/>
  <pageSetup paperSize="5" scale="16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A1:M59"/>
  <sheetViews>
    <sheetView tabSelected="1" topLeftCell="A42" workbookViewId="0">
      <selection activeCell="B54" sqref="B54"/>
    </sheetView>
  </sheetViews>
  <sheetFormatPr baseColWidth="10" defaultRowHeight="15"/>
  <cols>
    <col min="2" max="2" width="26.42578125" customWidth="1"/>
    <col min="3" max="3" width="12.42578125" customWidth="1"/>
    <col min="4" max="4" width="123.5703125" bestFit="1" customWidth="1"/>
    <col min="5" max="5" width="50.5703125" bestFit="1" customWidth="1"/>
    <col min="6" max="6" width="20.7109375" bestFit="1" customWidth="1"/>
    <col min="7" max="7" width="22.85546875" bestFit="1" customWidth="1"/>
    <col min="9" max="9" width="20.28515625" bestFit="1" customWidth="1"/>
  </cols>
  <sheetData>
    <row r="1" spans="1:13" ht="25.5">
      <c r="D1" s="1" t="s">
        <v>1972</v>
      </c>
    </row>
    <row r="3" spans="1:13" ht="20.25">
      <c r="A3" s="3"/>
      <c r="B3" s="12" t="s">
        <v>0</v>
      </c>
      <c r="C3" s="9" t="s">
        <v>1</v>
      </c>
      <c r="D3" s="9" t="s">
        <v>950</v>
      </c>
      <c r="E3" s="9" t="s">
        <v>3</v>
      </c>
      <c r="F3" s="9" t="s">
        <v>4</v>
      </c>
      <c r="G3" s="9" t="s">
        <v>5</v>
      </c>
      <c r="H3" s="9" t="s">
        <v>6</v>
      </c>
      <c r="I3" s="2" t="s">
        <v>7</v>
      </c>
      <c r="M3" s="9"/>
    </row>
    <row r="4" spans="1:13" ht="15.75">
      <c r="A4" s="3"/>
      <c r="B4" s="4" t="s">
        <v>1976</v>
      </c>
      <c r="C4" s="4" t="s">
        <v>8</v>
      </c>
      <c r="D4" s="4" t="s">
        <v>951</v>
      </c>
      <c r="E4" s="4" t="s">
        <v>582</v>
      </c>
      <c r="F4" s="4" t="s">
        <v>160</v>
      </c>
      <c r="G4" s="11" t="s">
        <v>582</v>
      </c>
      <c r="H4" s="4">
        <v>51917001</v>
      </c>
      <c r="I4" s="16" t="s">
        <v>952</v>
      </c>
    </row>
    <row r="5" spans="1:13" ht="15.75">
      <c r="A5" s="3"/>
      <c r="B5" s="4" t="s">
        <v>1976</v>
      </c>
      <c r="C5" s="4" t="s">
        <v>8</v>
      </c>
      <c r="D5" s="4" t="s">
        <v>953</v>
      </c>
      <c r="E5" s="4" t="s">
        <v>582</v>
      </c>
      <c r="F5" s="4" t="s">
        <v>160</v>
      </c>
      <c r="G5" s="11" t="s">
        <v>582</v>
      </c>
      <c r="H5" s="4">
        <v>51917002</v>
      </c>
      <c r="I5" s="16" t="s">
        <v>952</v>
      </c>
    </row>
    <row r="6" spans="1:13" ht="15.75">
      <c r="A6" s="3"/>
      <c r="B6" s="4" t="s">
        <v>1976</v>
      </c>
      <c r="C6" s="4" t="s">
        <v>8</v>
      </c>
      <c r="D6" s="4" t="s">
        <v>954</v>
      </c>
      <c r="E6" s="4" t="s">
        <v>582</v>
      </c>
      <c r="F6" s="4" t="s">
        <v>160</v>
      </c>
      <c r="G6" s="11" t="s">
        <v>582</v>
      </c>
      <c r="H6" s="4">
        <v>51917003</v>
      </c>
      <c r="I6" s="16" t="s">
        <v>952</v>
      </c>
    </row>
    <row r="7" spans="1:13" ht="15.75">
      <c r="A7" s="3"/>
      <c r="B7" s="4" t="s">
        <v>1976</v>
      </c>
      <c r="C7" s="4" t="s">
        <v>8</v>
      </c>
      <c r="D7" s="4" t="s">
        <v>955</v>
      </c>
      <c r="E7" s="4" t="s">
        <v>582</v>
      </c>
      <c r="F7" s="4" t="s">
        <v>160</v>
      </c>
      <c r="G7" s="11" t="s">
        <v>582</v>
      </c>
      <c r="H7" s="4">
        <v>51917004</v>
      </c>
      <c r="I7" s="16" t="s">
        <v>952</v>
      </c>
    </row>
    <row r="8" spans="1:13" ht="15.75">
      <c r="A8" s="3"/>
      <c r="B8" s="4" t="s">
        <v>1976</v>
      </c>
      <c r="C8" s="4" t="s">
        <v>8</v>
      </c>
      <c r="D8" s="4" t="s">
        <v>956</v>
      </c>
      <c r="E8" s="4" t="s">
        <v>957</v>
      </c>
      <c r="F8" s="4" t="s">
        <v>160</v>
      </c>
      <c r="G8" s="11">
        <v>1500</v>
      </c>
      <c r="H8" s="4">
        <v>51517001</v>
      </c>
      <c r="I8" s="16" t="s">
        <v>952</v>
      </c>
    </row>
    <row r="9" spans="1:13" ht="15.75">
      <c r="A9" s="3"/>
      <c r="B9" s="4" t="s">
        <v>1976</v>
      </c>
      <c r="C9" s="4" t="s">
        <v>8</v>
      </c>
      <c r="D9" s="4" t="s">
        <v>958</v>
      </c>
      <c r="E9" s="4" t="s">
        <v>959</v>
      </c>
      <c r="F9" s="4" t="s">
        <v>160</v>
      </c>
      <c r="G9" s="11">
        <v>750</v>
      </c>
      <c r="H9" s="4">
        <v>51517002</v>
      </c>
      <c r="I9" s="16" t="s">
        <v>952</v>
      </c>
    </row>
    <row r="10" spans="1:13" ht="15.75">
      <c r="A10" s="3"/>
      <c r="B10" s="4" t="s">
        <v>1976</v>
      </c>
      <c r="C10" s="4" t="s">
        <v>8</v>
      </c>
      <c r="D10" s="4" t="s">
        <v>960</v>
      </c>
      <c r="E10" s="4" t="s">
        <v>10</v>
      </c>
      <c r="F10" s="4" t="s">
        <v>160</v>
      </c>
      <c r="G10" s="11">
        <v>200</v>
      </c>
      <c r="H10" s="4">
        <v>51517003</v>
      </c>
      <c r="I10" s="16" t="s">
        <v>952</v>
      </c>
    </row>
    <row r="11" spans="1:13" ht="15.75">
      <c r="A11" s="3"/>
      <c r="B11" s="4" t="s">
        <v>1976</v>
      </c>
      <c r="C11" s="4" t="s">
        <v>8</v>
      </c>
      <c r="D11" s="4" t="s">
        <v>961</v>
      </c>
      <c r="E11" s="4" t="s">
        <v>962</v>
      </c>
      <c r="F11" s="4" t="s">
        <v>160</v>
      </c>
      <c r="G11" s="11">
        <v>100</v>
      </c>
      <c r="H11" s="4">
        <v>51517004</v>
      </c>
      <c r="I11" s="16" t="s">
        <v>952</v>
      </c>
    </row>
    <row r="12" spans="1:13" ht="15.75">
      <c r="A12" s="3"/>
      <c r="B12" s="4" t="s">
        <v>1976</v>
      </c>
      <c r="C12" s="4" t="s">
        <v>8</v>
      </c>
      <c r="D12" s="4" t="s">
        <v>963</v>
      </c>
      <c r="E12" s="4" t="s">
        <v>964</v>
      </c>
      <c r="F12" s="4" t="s">
        <v>160</v>
      </c>
      <c r="G12" s="11">
        <v>850</v>
      </c>
      <c r="H12" s="4">
        <v>51517005</v>
      </c>
      <c r="I12" s="16" t="s">
        <v>952</v>
      </c>
    </row>
    <row r="13" spans="1:13" ht="15.75">
      <c r="A13" s="3"/>
      <c r="B13" s="4" t="s">
        <v>1976</v>
      </c>
      <c r="C13" s="4" t="s">
        <v>8</v>
      </c>
      <c r="D13" s="4" t="s">
        <v>965</v>
      </c>
      <c r="E13" s="4" t="s">
        <v>966</v>
      </c>
      <c r="F13" s="4" t="s">
        <v>533</v>
      </c>
      <c r="G13" s="11">
        <v>0</v>
      </c>
      <c r="H13" s="4">
        <v>51517006</v>
      </c>
      <c r="I13" s="16" t="s">
        <v>952</v>
      </c>
    </row>
    <row r="14" spans="1:13" ht="15.75">
      <c r="A14" s="3"/>
      <c r="B14" s="4" t="s">
        <v>1976</v>
      </c>
      <c r="C14" s="4" t="s">
        <v>8</v>
      </c>
      <c r="D14" s="4" t="s">
        <v>967</v>
      </c>
      <c r="E14" s="4" t="s">
        <v>968</v>
      </c>
      <c r="F14" s="4" t="s">
        <v>533</v>
      </c>
      <c r="G14" s="11">
        <v>0</v>
      </c>
      <c r="H14" s="4">
        <v>51517007</v>
      </c>
      <c r="I14" s="16" t="s">
        <v>952</v>
      </c>
    </row>
    <row r="15" spans="1:13" ht="15.75">
      <c r="A15" s="3"/>
      <c r="B15" s="4" t="s">
        <v>1976</v>
      </c>
      <c r="C15" s="4" t="s">
        <v>8</v>
      </c>
      <c r="D15" s="4" t="s">
        <v>969</v>
      </c>
      <c r="E15" s="4" t="s">
        <v>970</v>
      </c>
      <c r="F15" s="4" t="s">
        <v>160</v>
      </c>
      <c r="G15" s="11">
        <v>2000</v>
      </c>
      <c r="H15" s="4">
        <v>56617001</v>
      </c>
      <c r="I15" s="16" t="s">
        <v>952</v>
      </c>
    </row>
    <row r="16" spans="1:13" ht="15.75">
      <c r="A16" s="3"/>
      <c r="B16" s="4" t="s">
        <v>1976</v>
      </c>
      <c r="C16" s="4" t="s">
        <v>8</v>
      </c>
      <c r="D16" s="4" t="s">
        <v>971</v>
      </c>
      <c r="E16" s="4" t="s">
        <v>972</v>
      </c>
      <c r="F16" s="4" t="s">
        <v>160</v>
      </c>
      <c r="G16" s="11">
        <v>4000</v>
      </c>
      <c r="H16" s="4">
        <v>56317001</v>
      </c>
      <c r="I16" s="16" t="s">
        <v>952</v>
      </c>
    </row>
    <row r="17" spans="1:9" ht="15.75">
      <c r="A17" s="3"/>
      <c r="B17" s="4" t="s">
        <v>1976</v>
      </c>
      <c r="C17" s="4" t="s">
        <v>8</v>
      </c>
      <c r="D17" s="4" t="s">
        <v>973</v>
      </c>
      <c r="E17" s="4" t="s">
        <v>10</v>
      </c>
      <c r="F17" s="4" t="s">
        <v>160</v>
      </c>
      <c r="G17" s="11">
        <v>1700</v>
      </c>
      <c r="H17" s="4">
        <v>51517008</v>
      </c>
      <c r="I17" s="16" t="s">
        <v>952</v>
      </c>
    </row>
    <row r="18" spans="1:9" ht="15.75">
      <c r="A18" s="3"/>
      <c r="B18" s="4" t="s">
        <v>1976</v>
      </c>
      <c r="C18" s="4" t="s">
        <v>8</v>
      </c>
      <c r="D18" s="4" t="s">
        <v>974</v>
      </c>
      <c r="E18" s="4" t="s">
        <v>10</v>
      </c>
      <c r="F18" s="4" t="s">
        <v>160</v>
      </c>
      <c r="G18" s="11">
        <v>1600</v>
      </c>
      <c r="H18" s="4">
        <v>51517009</v>
      </c>
      <c r="I18" s="16" t="s">
        <v>952</v>
      </c>
    </row>
    <row r="19" spans="1:9" ht="15.75">
      <c r="A19" s="3"/>
      <c r="B19" s="4" t="s">
        <v>1976</v>
      </c>
      <c r="C19" s="4" t="s">
        <v>8</v>
      </c>
      <c r="D19" s="4" t="s">
        <v>975</v>
      </c>
      <c r="E19" s="4" t="s">
        <v>10</v>
      </c>
      <c r="F19" s="4" t="s">
        <v>160</v>
      </c>
      <c r="G19" s="11">
        <v>650</v>
      </c>
      <c r="H19" s="4">
        <v>51517010</v>
      </c>
      <c r="I19" s="16" t="s">
        <v>952</v>
      </c>
    </row>
    <row r="20" spans="1:9" ht="15.75">
      <c r="A20" s="3"/>
      <c r="B20" s="4" t="s">
        <v>1976</v>
      </c>
      <c r="C20" s="4" t="s">
        <v>8</v>
      </c>
      <c r="D20" s="4" t="s">
        <v>976</v>
      </c>
      <c r="E20" s="4" t="s">
        <v>977</v>
      </c>
      <c r="F20" s="4" t="s">
        <v>160</v>
      </c>
      <c r="G20" s="11">
        <v>400</v>
      </c>
      <c r="H20" s="4">
        <v>51517011</v>
      </c>
      <c r="I20" s="16" t="s">
        <v>952</v>
      </c>
    </row>
    <row r="21" spans="1:9" ht="15.75">
      <c r="A21" s="3"/>
      <c r="B21" s="4" t="s">
        <v>1976</v>
      </c>
      <c r="C21" s="4" t="s">
        <v>8</v>
      </c>
      <c r="D21" s="4" t="s">
        <v>978</v>
      </c>
      <c r="E21" s="4" t="s">
        <v>979</v>
      </c>
      <c r="F21" s="4" t="s">
        <v>533</v>
      </c>
      <c r="G21" s="11">
        <v>0</v>
      </c>
      <c r="H21" s="4">
        <v>51517012</v>
      </c>
      <c r="I21" s="16" t="s">
        <v>952</v>
      </c>
    </row>
    <row r="22" spans="1:9" ht="15.75">
      <c r="A22" s="3"/>
      <c r="B22" s="4" t="s">
        <v>1976</v>
      </c>
      <c r="C22" s="4" t="s">
        <v>8</v>
      </c>
      <c r="D22" s="4" t="s">
        <v>980</v>
      </c>
      <c r="E22" s="4" t="s">
        <v>981</v>
      </c>
      <c r="F22" s="4" t="s">
        <v>160</v>
      </c>
      <c r="G22" s="11">
        <v>2000</v>
      </c>
      <c r="H22" s="4">
        <v>56617002</v>
      </c>
      <c r="I22" s="16" t="s">
        <v>952</v>
      </c>
    </row>
    <row r="23" spans="1:9" ht="15.75">
      <c r="A23" s="3"/>
      <c r="B23" s="4" t="s">
        <v>1976</v>
      </c>
      <c r="C23" s="4" t="s">
        <v>8</v>
      </c>
      <c r="D23" s="4" t="s">
        <v>982</v>
      </c>
      <c r="E23" s="4" t="s">
        <v>983</v>
      </c>
      <c r="F23" s="4" t="s">
        <v>160</v>
      </c>
      <c r="G23" s="11">
        <v>5000</v>
      </c>
      <c r="H23" s="4">
        <v>56617003</v>
      </c>
      <c r="I23" s="16" t="s">
        <v>952</v>
      </c>
    </row>
    <row r="24" spans="1:9" ht="15.75">
      <c r="A24" s="3"/>
      <c r="B24" s="4" t="s">
        <v>1976</v>
      </c>
      <c r="C24" s="4" t="s">
        <v>15</v>
      </c>
      <c r="D24" s="4" t="s">
        <v>984</v>
      </c>
      <c r="E24" s="4"/>
      <c r="F24" s="4" t="s">
        <v>160</v>
      </c>
      <c r="G24" s="11">
        <v>349</v>
      </c>
      <c r="H24" s="4">
        <v>51117001</v>
      </c>
      <c r="I24" s="16" t="s">
        <v>952</v>
      </c>
    </row>
    <row r="25" spans="1:9" ht="15.75">
      <c r="A25" s="3"/>
      <c r="B25" s="4" t="s">
        <v>1976</v>
      </c>
      <c r="C25" s="4" t="s">
        <v>8</v>
      </c>
      <c r="D25" s="4" t="s">
        <v>985</v>
      </c>
      <c r="E25" s="4"/>
      <c r="F25" s="4" t="s">
        <v>14</v>
      </c>
      <c r="G25" s="11">
        <v>2000</v>
      </c>
      <c r="H25" s="4">
        <v>51117002</v>
      </c>
      <c r="I25" s="16" t="s">
        <v>952</v>
      </c>
    </row>
    <row r="26" spans="1:9" ht="15.75">
      <c r="A26" s="3"/>
      <c r="B26" s="4" t="s">
        <v>1976</v>
      </c>
      <c r="C26" s="4" t="s">
        <v>8</v>
      </c>
      <c r="D26" s="4" t="s">
        <v>986</v>
      </c>
      <c r="E26" s="4"/>
      <c r="F26" s="4" t="s">
        <v>14</v>
      </c>
      <c r="G26" s="11">
        <v>850</v>
      </c>
      <c r="H26" s="4">
        <v>51117003</v>
      </c>
      <c r="I26" s="16" t="s">
        <v>952</v>
      </c>
    </row>
    <row r="27" spans="1:9" ht="15.75">
      <c r="A27" s="3"/>
      <c r="B27" s="4" t="s">
        <v>1976</v>
      </c>
      <c r="C27" s="4" t="s">
        <v>62</v>
      </c>
      <c r="D27" s="4" t="s">
        <v>987</v>
      </c>
      <c r="E27" s="4"/>
      <c r="F27" s="4" t="s">
        <v>160</v>
      </c>
      <c r="G27" s="11">
        <v>3000</v>
      </c>
      <c r="H27" s="4">
        <v>51117004</v>
      </c>
      <c r="I27" s="16" t="s">
        <v>952</v>
      </c>
    </row>
    <row r="28" spans="1:9" ht="15.75">
      <c r="A28" s="3"/>
      <c r="B28" s="4" t="s">
        <v>1976</v>
      </c>
      <c r="C28" s="4" t="s">
        <v>8</v>
      </c>
      <c r="D28" s="4" t="s">
        <v>988</v>
      </c>
      <c r="E28" s="4"/>
      <c r="F28" s="4" t="s">
        <v>14</v>
      </c>
      <c r="G28" s="11">
        <v>2500</v>
      </c>
      <c r="H28" s="4">
        <v>51117005</v>
      </c>
      <c r="I28" s="16" t="s">
        <v>952</v>
      </c>
    </row>
    <row r="29" spans="1:9" ht="15.75">
      <c r="A29" s="3"/>
      <c r="B29" s="4" t="s">
        <v>1976</v>
      </c>
      <c r="C29" s="4" t="s">
        <v>8</v>
      </c>
      <c r="D29" s="4" t="s">
        <v>989</v>
      </c>
      <c r="F29" s="4" t="s">
        <v>14</v>
      </c>
      <c r="G29" s="24">
        <v>5000</v>
      </c>
      <c r="H29" s="4">
        <v>51117006</v>
      </c>
      <c r="I29" s="16" t="s">
        <v>952</v>
      </c>
    </row>
    <row r="30" spans="1:9" ht="15.75">
      <c r="A30" s="3"/>
      <c r="B30" s="4" t="s">
        <v>1976</v>
      </c>
      <c r="C30" s="4" t="s">
        <v>8</v>
      </c>
      <c r="D30" s="4" t="s">
        <v>990</v>
      </c>
      <c r="F30" s="4" t="s">
        <v>14</v>
      </c>
      <c r="G30" s="24">
        <v>900</v>
      </c>
      <c r="H30" s="4">
        <v>51217001</v>
      </c>
      <c r="I30" s="16" t="s">
        <v>952</v>
      </c>
    </row>
    <row r="31" spans="1:9" ht="15.75">
      <c r="A31" s="3"/>
      <c r="B31" s="4" t="s">
        <v>1976</v>
      </c>
      <c r="C31" s="4" t="s">
        <v>15</v>
      </c>
      <c r="D31" s="4" t="s">
        <v>991</v>
      </c>
      <c r="F31" s="4" t="s">
        <v>160</v>
      </c>
      <c r="G31" s="24">
        <v>500</v>
      </c>
      <c r="H31" s="4">
        <v>51117007</v>
      </c>
      <c r="I31" s="16" t="s">
        <v>952</v>
      </c>
    </row>
    <row r="32" spans="1:9" ht="15.75">
      <c r="A32" s="3"/>
      <c r="B32" s="4" t="s">
        <v>1976</v>
      </c>
      <c r="C32" s="4" t="s">
        <v>8</v>
      </c>
      <c r="D32" s="4" t="s">
        <v>992</v>
      </c>
      <c r="F32" s="4" t="s">
        <v>160</v>
      </c>
      <c r="G32" s="24">
        <v>500</v>
      </c>
      <c r="H32" s="4">
        <v>51117008</v>
      </c>
      <c r="I32" s="16" t="s">
        <v>952</v>
      </c>
    </row>
    <row r="33" spans="1:9" ht="15.75">
      <c r="A33" s="3"/>
      <c r="B33" s="4" t="s">
        <v>1976</v>
      </c>
      <c r="C33" s="4" t="s">
        <v>8</v>
      </c>
      <c r="D33" s="4" t="s">
        <v>993</v>
      </c>
      <c r="F33" s="4" t="s">
        <v>81</v>
      </c>
      <c r="G33" s="24">
        <v>450</v>
      </c>
      <c r="H33" s="4">
        <v>51117009</v>
      </c>
      <c r="I33" s="16" t="s">
        <v>952</v>
      </c>
    </row>
    <row r="34" spans="1:9" ht="15.75">
      <c r="A34" s="3"/>
      <c r="B34" s="4" t="s">
        <v>1976</v>
      </c>
      <c r="C34" s="4" t="s">
        <v>8</v>
      </c>
      <c r="D34" s="4" t="s">
        <v>994</v>
      </c>
      <c r="E34" s="4" t="s">
        <v>995</v>
      </c>
      <c r="F34" s="4" t="s">
        <v>160</v>
      </c>
      <c r="G34" s="11">
        <v>400</v>
      </c>
      <c r="H34" s="4">
        <v>51917005</v>
      </c>
      <c r="I34" s="16" t="s">
        <v>952</v>
      </c>
    </row>
    <row r="35" spans="1:9" ht="15.75">
      <c r="A35" s="3"/>
      <c r="B35" s="4" t="s">
        <v>1976</v>
      </c>
      <c r="C35" s="4" t="s">
        <v>8</v>
      </c>
      <c r="D35" s="4" t="s">
        <v>996</v>
      </c>
      <c r="E35" s="4"/>
      <c r="F35" s="4" t="s">
        <v>160</v>
      </c>
      <c r="G35" s="11">
        <v>499</v>
      </c>
      <c r="H35" s="4">
        <v>51217002</v>
      </c>
      <c r="I35" s="16" t="s">
        <v>952</v>
      </c>
    </row>
    <row r="36" spans="1:9" ht="15.75">
      <c r="A36" s="3"/>
      <c r="B36" s="4" t="s">
        <v>1976</v>
      </c>
      <c r="C36" s="4" t="s">
        <v>8</v>
      </c>
      <c r="D36" s="4" t="s">
        <v>997</v>
      </c>
      <c r="E36" s="4"/>
      <c r="F36" s="4" t="s">
        <v>160</v>
      </c>
      <c r="G36" s="11">
        <v>500</v>
      </c>
      <c r="H36" s="4">
        <v>51117010</v>
      </c>
      <c r="I36" s="16" t="s">
        <v>952</v>
      </c>
    </row>
    <row r="37" spans="1:9" ht="15.75">
      <c r="A37" s="3"/>
      <c r="B37" s="4" t="s">
        <v>1976</v>
      </c>
      <c r="C37" s="4" t="s">
        <v>8</v>
      </c>
      <c r="D37" s="4" t="s">
        <v>998</v>
      </c>
      <c r="E37" s="4" t="s">
        <v>999</v>
      </c>
      <c r="F37" s="4" t="s">
        <v>160</v>
      </c>
      <c r="G37" s="11">
        <v>1750</v>
      </c>
      <c r="H37" s="4">
        <v>51517013</v>
      </c>
      <c r="I37" s="16" t="s">
        <v>952</v>
      </c>
    </row>
    <row r="38" spans="1:9" ht="15.75">
      <c r="A38" s="3"/>
      <c r="B38" s="4" t="s">
        <v>1976</v>
      </c>
      <c r="C38" s="4" t="s">
        <v>8</v>
      </c>
      <c r="D38" s="4" t="s">
        <v>1000</v>
      </c>
      <c r="E38" s="4" t="s">
        <v>77</v>
      </c>
      <c r="F38" s="4" t="s">
        <v>160</v>
      </c>
      <c r="G38" s="11">
        <v>500</v>
      </c>
      <c r="H38" s="4">
        <v>51517014</v>
      </c>
      <c r="I38" s="16" t="s">
        <v>952</v>
      </c>
    </row>
    <row r="39" spans="1:9" ht="15.75">
      <c r="A39" s="3"/>
      <c r="B39" s="4" t="s">
        <v>1976</v>
      </c>
      <c r="C39" s="4" t="s">
        <v>8</v>
      </c>
      <c r="D39" s="4" t="s">
        <v>1001</v>
      </c>
      <c r="E39" s="4" t="s">
        <v>77</v>
      </c>
      <c r="F39" s="4" t="s">
        <v>160</v>
      </c>
      <c r="G39" s="11">
        <v>400</v>
      </c>
      <c r="H39" s="4">
        <v>51517015</v>
      </c>
      <c r="I39" s="16" t="s">
        <v>952</v>
      </c>
    </row>
    <row r="40" spans="1:9" ht="15.75">
      <c r="A40" s="3"/>
      <c r="B40" s="4" t="s">
        <v>1976</v>
      </c>
      <c r="C40" s="4" t="s">
        <v>8</v>
      </c>
      <c r="D40" s="4" t="s">
        <v>1002</v>
      </c>
      <c r="E40" s="4" t="s">
        <v>1003</v>
      </c>
      <c r="F40" s="4" t="s">
        <v>160</v>
      </c>
      <c r="G40" s="11">
        <v>1800</v>
      </c>
      <c r="H40" s="4">
        <v>51517016</v>
      </c>
      <c r="I40" s="16" t="s">
        <v>952</v>
      </c>
    </row>
    <row r="41" spans="1:9" ht="15.75">
      <c r="A41" s="3"/>
      <c r="B41" s="4" t="s">
        <v>1976</v>
      </c>
      <c r="C41" s="4" t="s">
        <v>8</v>
      </c>
      <c r="D41" s="4" t="s">
        <v>1004</v>
      </c>
      <c r="E41" s="4" t="s">
        <v>1005</v>
      </c>
      <c r="F41" s="4" t="s">
        <v>160</v>
      </c>
      <c r="G41" s="11">
        <v>3500</v>
      </c>
      <c r="H41" s="4">
        <v>51517017</v>
      </c>
      <c r="I41" s="16" t="s">
        <v>952</v>
      </c>
    </row>
    <row r="42" spans="1:9" ht="15.75">
      <c r="A42" s="3"/>
      <c r="B42" s="4" t="s">
        <v>1976</v>
      </c>
      <c r="C42" s="4" t="s">
        <v>8</v>
      </c>
      <c r="D42" s="4" t="s">
        <v>1006</v>
      </c>
      <c r="E42" s="4" t="s">
        <v>351</v>
      </c>
      <c r="F42" s="4" t="s">
        <v>160</v>
      </c>
      <c r="G42" s="11">
        <v>550</v>
      </c>
      <c r="H42" s="4">
        <v>51517018</v>
      </c>
      <c r="I42" s="16" t="s">
        <v>952</v>
      </c>
    </row>
    <row r="43" spans="1:9" ht="15.75">
      <c r="A43" s="3"/>
      <c r="B43" s="4" t="s">
        <v>1976</v>
      </c>
      <c r="C43" s="4" t="s">
        <v>8</v>
      </c>
      <c r="D43" s="4" t="s">
        <v>1006</v>
      </c>
      <c r="E43" s="4" t="s">
        <v>351</v>
      </c>
      <c r="F43" s="4" t="s">
        <v>160</v>
      </c>
      <c r="G43" s="11">
        <v>550</v>
      </c>
      <c r="H43" s="4">
        <v>51517019</v>
      </c>
      <c r="I43" s="16" t="s">
        <v>952</v>
      </c>
    </row>
    <row r="44" spans="1:9" ht="15.75">
      <c r="A44" s="3"/>
      <c r="B44" s="4" t="s">
        <v>1976</v>
      </c>
      <c r="C44" s="4" t="s">
        <v>8</v>
      </c>
      <c r="D44" s="4" t="s">
        <v>864</v>
      </c>
      <c r="E44" s="4" t="s">
        <v>576</v>
      </c>
      <c r="F44" s="4" t="s">
        <v>160</v>
      </c>
      <c r="G44" s="11">
        <v>2650</v>
      </c>
      <c r="H44" s="4">
        <v>51917006</v>
      </c>
      <c r="I44" s="16" t="s">
        <v>952</v>
      </c>
    </row>
    <row r="45" spans="1:9" ht="15.75">
      <c r="A45" s="3"/>
      <c r="B45" s="4" t="s">
        <v>1976</v>
      </c>
      <c r="C45" s="4" t="s">
        <v>8</v>
      </c>
      <c r="D45" s="4" t="s">
        <v>1007</v>
      </c>
      <c r="E45" s="4" t="s">
        <v>966</v>
      </c>
      <c r="F45" s="4" t="s">
        <v>533</v>
      </c>
      <c r="G45" s="11">
        <v>0</v>
      </c>
      <c r="H45" s="4">
        <v>51517020</v>
      </c>
      <c r="I45" s="16" t="s">
        <v>952</v>
      </c>
    </row>
    <row r="46" spans="1:9" ht="15.75">
      <c r="A46" s="3"/>
      <c r="B46" s="4" t="s">
        <v>1976</v>
      </c>
      <c r="C46" s="4" t="s">
        <v>8</v>
      </c>
      <c r="D46" s="4" t="s">
        <v>1008</v>
      </c>
      <c r="E46" s="4" t="s">
        <v>1009</v>
      </c>
      <c r="F46" s="4" t="s">
        <v>160</v>
      </c>
      <c r="G46" s="11">
        <v>3250</v>
      </c>
      <c r="H46" s="4">
        <v>56617004</v>
      </c>
      <c r="I46" s="16" t="s">
        <v>952</v>
      </c>
    </row>
    <row r="47" spans="1:9" ht="15.75">
      <c r="A47" s="3"/>
      <c r="B47" s="4" t="s">
        <v>1976</v>
      </c>
      <c r="C47" s="4" t="s">
        <v>15</v>
      </c>
      <c r="D47" s="4" t="s">
        <v>918</v>
      </c>
      <c r="E47" s="4" t="s">
        <v>1010</v>
      </c>
      <c r="F47" s="4" t="s">
        <v>160</v>
      </c>
      <c r="G47" s="11">
        <v>300</v>
      </c>
      <c r="H47" s="4">
        <v>51217003</v>
      </c>
      <c r="I47" s="16" t="s">
        <v>952</v>
      </c>
    </row>
    <row r="48" spans="1:9" ht="15.75">
      <c r="A48" s="3"/>
      <c r="B48" s="4" t="s">
        <v>1976</v>
      </c>
      <c r="C48" s="4" t="s">
        <v>8</v>
      </c>
      <c r="D48" s="4" t="s">
        <v>1011</v>
      </c>
      <c r="E48" s="4" t="s">
        <v>1012</v>
      </c>
      <c r="F48" s="4" t="s">
        <v>160</v>
      </c>
      <c r="G48" s="11">
        <v>600</v>
      </c>
      <c r="H48" s="4">
        <v>51217004</v>
      </c>
      <c r="I48" s="16" t="s">
        <v>952</v>
      </c>
    </row>
    <row r="49" spans="1:11" ht="15.75">
      <c r="A49" s="3"/>
      <c r="B49" s="4" t="s">
        <v>1976</v>
      </c>
      <c r="C49" s="4" t="s">
        <v>8</v>
      </c>
      <c r="D49" s="4" t="s">
        <v>1013</v>
      </c>
      <c r="E49" s="4" t="s">
        <v>1014</v>
      </c>
      <c r="F49" s="4" t="s">
        <v>160</v>
      </c>
      <c r="G49" s="11">
        <v>9600</v>
      </c>
      <c r="H49" s="4">
        <v>51517021</v>
      </c>
      <c r="I49" s="16" t="s">
        <v>952</v>
      </c>
    </row>
    <row r="50" spans="1:11" ht="15.75">
      <c r="A50" s="3"/>
      <c r="B50" s="4" t="s">
        <v>1976</v>
      </c>
      <c r="C50" s="4" t="s">
        <v>8</v>
      </c>
      <c r="D50" s="4" t="s">
        <v>1015</v>
      </c>
      <c r="E50" s="34" t="s">
        <v>1016</v>
      </c>
      <c r="F50" s="20" t="s">
        <v>533</v>
      </c>
      <c r="G50" s="11">
        <v>3500</v>
      </c>
      <c r="H50" s="4">
        <v>51517022</v>
      </c>
      <c r="I50" s="16" t="s">
        <v>952</v>
      </c>
    </row>
    <row r="51" spans="1:11" ht="15.75">
      <c r="A51" s="3"/>
      <c r="B51" s="4" t="s">
        <v>1976</v>
      </c>
      <c r="C51" s="4" t="s">
        <v>8</v>
      </c>
      <c r="D51" s="4" t="s">
        <v>1749</v>
      </c>
      <c r="E51" s="4" t="s">
        <v>1750</v>
      </c>
      <c r="F51" s="4" t="s">
        <v>160</v>
      </c>
      <c r="G51" s="11">
        <v>6359</v>
      </c>
      <c r="H51" s="34">
        <v>51517023</v>
      </c>
      <c r="I51" s="16" t="s">
        <v>952</v>
      </c>
    </row>
    <row r="52" spans="1:11" ht="15.75">
      <c r="A52" s="3"/>
      <c r="B52" s="4" t="s">
        <v>1976</v>
      </c>
      <c r="C52" s="4" t="s">
        <v>8</v>
      </c>
      <c r="D52" s="4" t="s">
        <v>1838</v>
      </c>
      <c r="E52" s="4" t="s">
        <v>590</v>
      </c>
      <c r="F52" s="4" t="s">
        <v>160</v>
      </c>
      <c r="G52" s="60">
        <v>3490</v>
      </c>
      <c r="H52" s="4">
        <v>56617005</v>
      </c>
      <c r="I52" s="16" t="s">
        <v>952</v>
      </c>
    </row>
    <row r="53" spans="1:11" ht="15.75">
      <c r="A53" s="3"/>
      <c r="B53" s="4" t="s">
        <v>1976</v>
      </c>
      <c r="C53" s="4" t="s">
        <v>8</v>
      </c>
      <c r="D53" s="4" t="s">
        <v>1097</v>
      </c>
      <c r="E53" s="4" t="s">
        <v>1580</v>
      </c>
      <c r="F53" s="4" t="s">
        <v>160</v>
      </c>
      <c r="G53" s="11">
        <v>700</v>
      </c>
      <c r="H53" s="4">
        <v>51120013</v>
      </c>
      <c r="I53" s="16" t="s">
        <v>1987</v>
      </c>
    </row>
    <row r="54" spans="1:11" ht="15.75">
      <c r="B54" s="4"/>
    </row>
    <row r="55" spans="1:11" ht="15.75">
      <c r="B55" s="4" t="s">
        <v>1976</v>
      </c>
      <c r="C55" s="4" t="s">
        <v>1728</v>
      </c>
      <c r="D55" s="4" t="s">
        <v>1729</v>
      </c>
      <c r="E55" s="4" t="s">
        <v>582</v>
      </c>
      <c r="F55" s="4" t="s">
        <v>160</v>
      </c>
      <c r="G55" s="4" t="s">
        <v>582</v>
      </c>
      <c r="H55" s="4" t="s">
        <v>582</v>
      </c>
      <c r="I55" s="16" t="s">
        <v>952</v>
      </c>
    </row>
    <row r="56" spans="1:11" ht="15.75">
      <c r="B56" s="4" t="s">
        <v>1976</v>
      </c>
      <c r="C56" s="4" t="s">
        <v>8</v>
      </c>
      <c r="D56" s="4" t="s">
        <v>1730</v>
      </c>
      <c r="E56" s="4" t="s">
        <v>582</v>
      </c>
      <c r="F56" s="4" t="s">
        <v>160</v>
      </c>
      <c r="G56" s="4" t="s">
        <v>582</v>
      </c>
      <c r="H56" s="4" t="s">
        <v>582</v>
      </c>
      <c r="I56" s="16" t="s">
        <v>952</v>
      </c>
    </row>
    <row r="57" spans="1:11" ht="15.75">
      <c r="B57" s="4" t="s">
        <v>1976</v>
      </c>
      <c r="C57" s="4" t="s">
        <v>8</v>
      </c>
      <c r="D57" s="4" t="s">
        <v>1731</v>
      </c>
      <c r="E57" s="4" t="s">
        <v>582</v>
      </c>
      <c r="F57" s="4" t="s">
        <v>160</v>
      </c>
      <c r="G57" s="4" t="s">
        <v>582</v>
      </c>
      <c r="H57" s="4" t="s">
        <v>582</v>
      </c>
      <c r="I57" s="16" t="s">
        <v>952</v>
      </c>
    </row>
    <row r="58" spans="1:11" ht="15.75">
      <c r="B58" s="4"/>
    </row>
    <row r="59" spans="1:11" ht="15.75">
      <c r="A59" s="3"/>
      <c r="C59" s="4"/>
      <c r="F59" s="4"/>
      <c r="J59" s="4"/>
      <c r="K59" s="4"/>
    </row>
  </sheetData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M23"/>
  <sheetViews>
    <sheetView topLeftCell="A10" workbookViewId="0">
      <selection activeCell="H9" sqref="H9"/>
    </sheetView>
  </sheetViews>
  <sheetFormatPr baseColWidth="10" defaultRowHeight="15"/>
  <cols>
    <col min="2" max="2" width="39" bestFit="1" customWidth="1"/>
    <col min="3" max="3" width="13.140625" bestFit="1" customWidth="1"/>
    <col min="4" max="4" width="72.28515625" bestFit="1" customWidth="1"/>
    <col min="5" max="5" width="11.85546875" bestFit="1" customWidth="1"/>
    <col min="6" max="6" width="14.140625" bestFit="1" customWidth="1"/>
    <col min="7" max="7" width="22.85546875" bestFit="1" customWidth="1"/>
    <col min="9" max="9" width="39.140625" bestFit="1" customWidth="1"/>
    <col min="10" max="10" width="20.28515625" bestFit="1" customWidth="1"/>
  </cols>
  <sheetData>
    <row r="1" spans="1:13" ht="25.5">
      <c r="D1" s="1" t="s">
        <v>1975</v>
      </c>
    </row>
    <row r="3" spans="1:13" ht="20.25">
      <c r="A3" s="3"/>
      <c r="B3" s="12" t="s">
        <v>0</v>
      </c>
      <c r="C3" s="9" t="s">
        <v>1</v>
      </c>
      <c r="D3" s="9" t="s">
        <v>950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607</v>
      </c>
      <c r="M3" s="9"/>
    </row>
    <row r="4" spans="1:13" ht="15.75">
      <c r="A4" s="3"/>
      <c r="B4" s="4" t="s">
        <v>1809</v>
      </c>
      <c r="C4" s="4" t="s">
        <v>8</v>
      </c>
      <c r="D4" s="4" t="s">
        <v>1017</v>
      </c>
      <c r="E4" s="4" t="s">
        <v>582</v>
      </c>
      <c r="F4" s="4" t="s">
        <v>160</v>
      </c>
      <c r="G4" s="11">
        <v>2500</v>
      </c>
      <c r="H4" s="4">
        <v>51118001</v>
      </c>
      <c r="I4" s="4" t="s">
        <v>1018</v>
      </c>
    </row>
    <row r="5" spans="1:13" ht="15.75">
      <c r="A5" s="3"/>
      <c r="B5" s="4" t="s">
        <v>1809</v>
      </c>
      <c r="C5" s="4" t="s">
        <v>8</v>
      </c>
      <c r="D5" s="4" t="s">
        <v>1019</v>
      </c>
      <c r="E5" s="4" t="s">
        <v>582</v>
      </c>
      <c r="F5" s="4" t="s">
        <v>160</v>
      </c>
      <c r="G5" s="11">
        <v>800</v>
      </c>
      <c r="H5" s="4">
        <v>51118002</v>
      </c>
      <c r="I5" s="4" t="s">
        <v>1018</v>
      </c>
    </row>
    <row r="6" spans="1:13" ht="15.75">
      <c r="A6" s="3"/>
      <c r="B6" s="4" t="s">
        <v>1809</v>
      </c>
      <c r="C6" s="4" t="s">
        <v>8</v>
      </c>
      <c r="D6" s="4" t="s">
        <v>1020</v>
      </c>
      <c r="E6" s="4" t="s">
        <v>582</v>
      </c>
      <c r="F6" s="4" t="s">
        <v>160</v>
      </c>
      <c r="G6" s="11">
        <v>500</v>
      </c>
      <c r="H6" s="4">
        <v>51218001</v>
      </c>
      <c r="I6" s="4" t="s">
        <v>1018</v>
      </c>
    </row>
    <row r="7" spans="1:13" ht="15.75">
      <c r="A7" s="3"/>
      <c r="B7" s="4" t="s">
        <v>1809</v>
      </c>
      <c r="C7" s="4" t="s">
        <v>8</v>
      </c>
      <c r="D7" s="4" t="s">
        <v>1021</v>
      </c>
      <c r="E7" s="4" t="s">
        <v>582</v>
      </c>
      <c r="F7" s="4" t="s">
        <v>160</v>
      </c>
      <c r="G7" s="11">
        <v>500</v>
      </c>
      <c r="H7" s="4">
        <v>51118003</v>
      </c>
      <c r="I7" s="4" t="s">
        <v>1018</v>
      </c>
    </row>
    <row r="8" spans="1:13" ht="15.75">
      <c r="A8" s="3"/>
      <c r="B8" s="4" t="s">
        <v>1809</v>
      </c>
      <c r="C8" s="4" t="s">
        <v>8</v>
      </c>
      <c r="D8" s="4" t="s">
        <v>1022</v>
      </c>
      <c r="E8" s="4" t="s">
        <v>582</v>
      </c>
      <c r="F8" s="4" t="s">
        <v>160</v>
      </c>
      <c r="G8" s="11">
        <v>120</v>
      </c>
      <c r="H8" s="4">
        <v>51118004</v>
      </c>
      <c r="I8" s="4" t="s">
        <v>1018</v>
      </c>
    </row>
    <row r="9" spans="1:13" ht="15.75">
      <c r="A9" s="3"/>
      <c r="B9" s="4" t="s">
        <v>1809</v>
      </c>
      <c r="C9" s="4" t="s">
        <v>8</v>
      </c>
      <c r="D9" s="4" t="s">
        <v>1023</v>
      </c>
      <c r="E9" s="4" t="s">
        <v>30</v>
      </c>
      <c r="F9" s="4" t="s">
        <v>160</v>
      </c>
      <c r="G9" s="11">
        <v>1500</v>
      </c>
      <c r="H9" s="4">
        <v>51518001</v>
      </c>
      <c r="I9" s="4" t="s">
        <v>1018</v>
      </c>
    </row>
    <row r="10" spans="1:13" ht="15.75">
      <c r="A10" s="3"/>
      <c r="B10" s="4" t="s">
        <v>1809</v>
      </c>
      <c r="C10" s="4" t="s">
        <v>8</v>
      </c>
      <c r="D10" s="4" t="s">
        <v>1024</v>
      </c>
      <c r="E10" s="4" t="s">
        <v>582</v>
      </c>
      <c r="F10" s="4" t="s">
        <v>160</v>
      </c>
      <c r="G10" s="11">
        <v>450</v>
      </c>
      <c r="H10" s="4">
        <v>51218002</v>
      </c>
      <c r="I10" s="4" t="s">
        <v>1018</v>
      </c>
    </row>
    <row r="11" spans="1:13" ht="15.75">
      <c r="A11" s="3"/>
      <c r="B11" s="4" t="s">
        <v>1809</v>
      </c>
      <c r="C11" s="4" t="s">
        <v>8</v>
      </c>
      <c r="D11" s="4" t="s">
        <v>1025</v>
      </c>
      <c r="E11" s="4"/>
      <c r="F11" s="4" t="s">
        <v>160</v>
      </c>
      <c r="G11" s="11">
        <v>800</v>
      </c>
      <c r="H11" s="4">
        <v>51118005</v>
      </c>
      <c r="I11" s="4" t="s">
        <v>1018</v>
      </c>
    </row>
    <row r="12" spans="1:13" ht="15.75">
      <c r="A12" s="3"/>
      <c r="B12" s="4" t="s">
        <v>1809</v>
      </c>
      <c r="C12" s="4" t="s">
        <v>8</v>
      </c>
      <c r="D12" s="4" t="s">
        <v>48</v>
      </c>
      <c r="E12" s="4" t="s">
        <v>49</v>
      </c>
      <c r="F12" s="4" t="s">
        <v>160</v>
      </c>
      <c r="G12" s="11">
        <v>500</v>
      </c>
      <c r="H12" s="4">
        <v>51218003</v>
      </c>
      <c r="I12" s="4" t="s">
        <v>1018</v>
      </c>
    </row>
    <row r="13" spans="1:13" ht="15.75">
      <c r="A13" s="3"/>
      <c r="B13" s="4" t="s">
        <v>1809</v>
      </c>
      <c r="C13" s="4" t="s">
        <v>8</v>
      </c>
      <c r="D13" s="4" t="s">
        <v>1026</v>
      </c>
      <c r="E13" s="4"/>
      <c r="F13" s="4" t="s">
        <v>160</v>
      </c>
      <c r="G13" s="11">
        <v>700</v>
      </c>
      <c r="H13" s="4">
        <v>51918001</v>
      </c>
      <c r="I13" s="4" t="s">
        <v>1018</v>
      </c>
    </row>
    <row r="14" spans="1:13" ht="15.75">
      <c r="A14" s="3"/>
      <c r="B14" s="4" t="s">
        <v>1809</v>
      </c>
      <c r="C14" s="4" t="s">
        <v>8</v>
      </c>
      <c r="D14" s="4" t="s">
        <v>1027</v>
      </c>
      <c r="E14" s="4"/>
      <c r="F14" s="4" t="s">
        <v>160</v>
      </c>
      <c r="G14" s="11">
        <v>1200</v>
      </c>
      <c r="H14" s="4">
        <v>51118006</v>
      </c>
      <c r="I14" s="4" t="s">
        <v>1018</v>
      </c>
    </row>
    <row r="15" spans="1:13" ht="15.75">
      <c r="A15" s="3"/>
      <c r="B15" s="4" t="s">
        <v>1809</v>
      </c>
      <c r="C15" s="4" t="s">
        <v>8</v>
      </c>
      <c r="D15" s="4" t="s">
        <v>1028</v>
      </c>
      <c r="E15" s="4" t="s">
        <v>80</v>
      </c>
      <c r="F15" s="4" t="s">
        <v>160</v>
      </c>
      <c r="G15" s="11">
        <v>220</v>
      </c>
      <c r="H15" s="4">
        <v>51218003</v>
      </c>
      <c r="I15" s="4" t="s">
        <v>1018</v>
      </c>
    </row>
    <row r="16" spans="1:13" ht="15.75">
      <c r="A16" s="3"/>
      <c r="B16" s="4" t="s">
        <v>1809</v>
      </c>
      <c r="C16" s="4" t="s">
        <v>8</v>
      </c>
      <c r="D16" s="4" t="s">
        <v>1029</v>
      </c>
      <c r="E16" s="4"/>
      <c r="F16" s="4" t="s">
        <v>160</v>
      </c>
      <c r="G16" s="11">
        <v>50</v>
      </c>
      <c r="H16" s="4">
        <v>56618001</v>
      </c>
      <c r="I16" s="4" t="s">
        <v>1018</v>
      </c>
      <c r="J16" s="4" t="s">
        <v>875</v>
      </c>
    </row>
    <row r="17" spans="1:10" ht="15.75">
      <c r="A17" s="3"/>
      <c r="B17" s="4" t="s">
        <v>1809</v>
      </c>
      <c r="C17" s="4" t="s">
        <v>8</v>
      </c>
      <c r="D17" s="4" t="s">
        <v>1029</v>
      </c>
      <c r="E17" s="4"/>
      <c r="F17" s="4" t="s">
        <v>160</v>
      </c>
      <c r="G17" s="11">
        <v>50</v>
      </c>
      <c r="H17" s="4">
        <v>56618002</v>
      </c>
      <c r="I17" s="4" t="s">
        <v>1018</v>
      </c>
    </row>
    <row r="18" spans="1:10" ht="15.75">
      <c r="A18" s="3"/>
      <c r="B18" s="4" t="s">
        <v>1809</v>
      </c>
      <c r="C18" s="4" t="s">
        <v>8</v>
      </c>
      <c r="D18" s="4" t="s">
        <v>1030</v>
      </c>
      <c r="E18" s="4"/>
      <c r="F18" s="4" t="s">
        <v>160</v>
      </c>
      <c r="G18" s="11">
        <v>50</v>
      </c>
      <c r="H18" s="4">
        <v>56618003</v>
      </c>
      <c r="I18" s="4" t="s">
        <v>1018</v>
      </c>
    </row>
    <row r="19" spans="1:10" ht="15.75">
      <c r="B19" s="4" t="s">
        <v>1809</v>
      </c>
      <c r="C19" s="4" t="s">
        <v>8</v>
      </c>
      <c r="D19" s="4" t="s">
        <v>1928</v>
      </c>
      <c r="E19" s="4" t="s">
        <v>1855</v>
      </c>
      <c r="F19" s="4" t="s">
        <v>160</v>
      </c>
      <c r="G19" s="11">
        <v>9500</v>
      </c>
      <c r="H19" s="4">
        <v>51518002</v>
      </c>
      <c r="I19" s="4" t="s">
        <v>1018</v>
      </c>
    </row>
    <row r="20" spans="1:10" ht="15.75">
      <c r="B20" s="4" t="s">
        <v>1809</v>
      </c>
    </row>
    <row r="21" spans="1:10" ht="15.75">
      <c r="A21" s="3"/>
      <c r="B21" s="4" t="s">
        <v>1809</v>
      </c>
      <c r="C21" s="4" t="s">
        <v>8</v>
      </c>
      <c r="D21" s="4" t="s">
        <v>29</v>
      </c>
      <c r="E21" s="4" t="s">
        <v>30</v>
      </c>
      <c r="F21" s="4" t="s">
        <v>11</v>
      </c>
      <c r="G21" s="5">
        <v>1800</v>
      </c>
      <c r="H21" s="4">
        <v>51501003</v>
      </c>
      <c r="I21" s="41" t="s">
        <v>12</v>
      </c>
      <c r="J21" s="4"/>
    </row>
    <row r="23" spans="1:10" ht="15.75">
      <c r="B23" s="4" t="s">
        <v>1809</v>
      </c>
      <c r="C23" s="4" t="s">
        <v>8</v>
      </c>
      <c r="D23" s="4" t="s">
        <v>1732</v>
      </c>
      <c r="E23" s="4" t="s">
        <v>582</v>
      </c>
      <c r="F23" s="4" t="s">
        <v>160</v>
      </c>
      <c r="G23" s="4" t="s">
        <v>582</v>
      </c>
      <c r="H23" s="4" t="s">
        <v>582</v>
      </c>
      <c r="I23" s="4" t="s">
        <v>1018</v>
      </c>
    </row>
  </sheetData>
  <pageMargins left="0.7" right="0.7" top="0.75" bottom="0.75" header="0.3" footer="0.3"/>
  <pageSetup paperSize="5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M31"/>
  <sheetViews>
    <sheetView topLeftCell="A19" workbookViewId="0">
      <selection activeCell="D6" sqref="D6"/>
    </sheetView>
  </sheetViews>
  <sheetFormatPr baseColWidth="10" defaultRowHeight="15"/>
  <cols>
    <col min="2" max="2" width="29.140625" customWidth="1"/>
    <col min="3" max="3" width="12" customWidth="1"/>
    <col min="4" max="4" width="76.7109375" bestFit="1" customWidth="1"/>
    <col min="5" max="5" width="35.85546875" bestFit="1" customWidth="1"/>
    <col min="6" max="6" width="20.7109375" bestFit="1" customWidth="1"/>
    <col min="7" max="7" width="22.85546875" bestFit="1" customWidth="1"/>
    <col min="8" max="8" width="19.85546875" bestFit="1" customWidth="1"/>
    <col min="10" max="10" width="19.140625" bestFit="1" customWidth="1"/>
    <col min="11" max="11" width="17.85546875" bestFit="1" customWidth="1"/>
    <col min="12" max="12" width="3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/>
      <c r="J3" s="9" t="s">
        <v>7</v>
      </c>
      <c r="K3" s="9" t="s">
        <v>1698</v>
      </c>
      <c r="L3" s="9" t="s">
        <v>606</v>
      </c>
      <c r="M3" s="9"/>
    </row>
    <row r="4" spans="1:13" ht="15.75">
      <c r="A4" s="3"/>
      <c r="B4" s="4" t="s">
        <v>1973</v>
      </c>
      <c r="C4" s="4" t="s">
        <v>15</v>
      </c>
      <c r="D4" s="4" t="s">
        <v>31</v>
      </c>
      <c r="E4" s="4"/>
      <c r="F4" s="4" t="s">
        <v>11</v>
      </c>
      <c r="G4" s="11">
        <v>5324.95</v>
      </c>
      <c r="H4" s="4">
        <v>51102001</v>
      </c>
      <c r="I4" s="4"/>
      <c r="J4" s="4" t="s">
        <v>32</v>
      </c>
    </row>
    <row r="5" spans="1:13" ht="15.75">
      <c r="A5" s="3"/>
      <c r="B5" s="4" t="s">
        <v>1973</v>
      </c>
      <c r="C5" s="4" t="s">
        <v>8</v>
      </c>
      <c r="D5" s="4" t="s">
        <v>33</v>
      </c>
      <c r="E5" s="4"/>
      <c r="F5" s="4" t="s">
        <v>11</v>
      </c>
      <c r="G5" s="11">
        <v>1160</v>
      </c>
      <c r="H5" s="4">
        <v>51102002</v>
      </c>
      <c r="I5" s="4"/>
      <c r="J5" s="4" t="s">
        <v>32</v>
      </c>
    </row>
    <row r="6" spans="1:13" ht="15.75">
      <c r="A6" s="3"/>
      <c r="B6" s="4" t="s">
        <v>1973</v>
      </c>
      <c r="C6" s="4" t="s">
        <v>8</v>
      </c>
      <c r="D6" s="4" t="s">
        <v>34</v>
      </c>
      <c r="E6" s="4"/>
      <c r="F6" s="4" t="s">
        <v>11</v>
      </c>
      <c r="G6" s="11">
        <v>1160</v>
      </c>
      <c r="H6" s="4">
        <v>51102003</v>
      </c>
      <c r="I6" s="4"/>
      <c r="J6" s="4" t="s">
        <v>32</v>
      </c>
    </row>
    <row r="7" spans="1:13" ht="15.75">
      <c r="A7" s="3"/>
      <c r="B7" s="4" t="s">
        <v>1973</v>
      </c>
      <c r="C7" s="4" t="s">
        <v>8</v>
      </c>
      <c r="D7" s="4" t="s">
        <v>35</v>
      </c>
      <c r="E7" s="4"/>
      <c r="F7" s="4" t="s">
        <v>11</v>
      </c>
      <c r="G7" s="11">
        <v>1000</v>
      </c>
      <c r="H7" s="4">
        <v>51102004</v>
      </c>
      <c r="I7" s="4"/>
      <c r="J7" s="4" t="s">
        <v>32</v>
      </c>
    </row>
    <row r="8" spans="1:13" ht="15.75">
      <c r="A8" s="3"/>
      <c r="B8" s="4" t="s">
        <v>1973</v>
      </c>
      <c r="C8" s="4" t="s">
        <v>15</v>
      </c>
      <c r="D8" s="4" t="s">
        <v>36</v>
      </c>
      <c r="E8" s="4"/>
      <c r="F8" s="4" t="s">
        <v>11</v>
      </c>
      <c r="G8" s="11">
        <v>960</v>
      </c>
      <c r="H8" s="4">
        <v>51102005</v>
      </c>
      <c r="I8" s="4"/>
      <c r="J8" s="4" t="s">
        <v>32</v>
      </c>
    </row>
    <row r="9" spans="1:13" ht="15.75">
      <c r="A9" s="3"/>
      <c r="B9" s="4" t="s">
        <v>1973</v>
      </c>
      <c r="C9" s="4" t="s">
        <v>37</v>
      </c>
      <c r="D9" s="4" t="s">
        <v>38</v>
      </c>
      <c r="E9" s="4" t="s">
        <v>39</v>
      </c>
      <c r="F9" s="4" t="s">
        <v>11</v>
      </c>
      <c r="G9" s="11">
        <v>1120</v>
      </c>
      <c r="H9" s="4" t="s">
        <v>40</v>
      </c>
      <c r="I9" s="4"/>
      <c r="J9" s="4" t="s">
        <v>32</v>
      </c>
      <c r="K9" s="4" t="s">
        <v>1699</v>
      </c>
    </row>
    <row r="10" spans="1:13" ht="15.75">
      <c r="A10" s="3"/>
      <c r="B10" s="4" t="s">
        <v>1973</v>
      </c>
      <c r="C10" s="4" t="s">
        <v>8</v>
      </c>
      <c r="D10" s="4" t="s">
        <v>41</v>
      </c>
      <c r="E10" s="4" t="s">
        <v>42</v>
      </c>
      <c r="F10" s="4" t="s">
        <v>11</v>
      </c>
      <c r="G10" s="11">
        <v>2900</v>
      </c>
      <c r="H10" s="4">
        <v>51202001</v>
      </c>
      <c r="I10" s="4"/>
      <c r="J10" s="4" t="s">
        <v>32</v>
      </c>
    </row>
    <row r="11" spans="1:13" ht="15.75">
      <c r="A11" s="3"/>
      <c r="B11" s="4" t="s">
        <v>1973</v>
      </c>
      <c r="C11" s="4" t="s">
        <v>8</v>
      </c>
      <c r="D11" s="4" t="s">
        <v>43</v>
      </c>
      <c r="E11" s="4"/>
      <c r="F11" s="4" t="s">
        <v>11</v>
      </c>
      <c r="G11" s="11">
        <v>640</v>
      </c>
      <c r="H11" s="4">
        <v>51202002</v>
      </c>
      <c r="I11" s="4"/>
      <c r="J11" s="4" t="s">
        <v>32</v>
      </c>
    </row>
    <row r="12" spans="1:13" ht="15.75">
      <c r="A12" s="3"/>
      <c r="B12" s="4" t="s">
        <v>1973</v>
      </c>
      <c r="C12" s="4" t="s">
        <v>8</v>
      </c>
      <c r="D12" s="4" t="s">
        <v>44</v>
      </c>
      <c r="E12" s="4"/>
      <c r="F12" s="4" t="s">
        <v>11</v>
      </c>
      <c r="G12" s="11">
        <v>2000</v>
      </c>
      <c r="H12" s="4">
        <v>51102006</v>
      </c>
      <c r="I12" s="4"/>
      <c r="J12" s="4" t="s">
        <v>32</v>
      </c>
    </row>
    <row r="13" spans="1:13" ht="15.75">
      <c r="A13" s="3"/>
      <c r="B13" s="4" t="s">
        <v>1973</v>
      </c>
      <c r="C13" s="4" t="s">
        <v>8</v>
      </c>
      <c r="D13" s="4" t="s">
        <v>45</v>
      </c>
      <c r="E13" s="4" t="s">
        <v>10</v>
      </c>
      <c r="F13" s="4" t="s">
        <v>11</v>
      </c>
      <c r="G13" s="11">
        <v>4400</v>
      </c>
      <c r="H13" s="4">
        <v>51502001</v>
      </c>
      <c r="I13" s="4"/>
      <c r="J13" s="4" t="s">
        <v>32</v>
      </c>
    </row>
    <row r="14" spans="1:13" ht="15.75">
      <c r="A14" s="3"/>
      <c r="B14" s="4" t="s">
        <v>1973</v>
      </c>
      <c r="C14" s="4" t="s">
        <v>8</v>
      </c>
      <c r="D14" s="4" t="s">
        <v>46</v>
      </c>
      <c r="E14" s="4"/>
      <c r="F14" s="4" t="s">
        <v>11</v>
      </c>
      <c r="G14" s="11">
        <v>5520</v>
      </c>
      <c r="H14" s="4">
        <v>51502002</v>
      </c>
      <c r="I14" s="4"/>
      <c r="J14" s="4" t="s">
        <v>32</v>
      </c>
    </row>
    <row r="15" spans="1:13" ht="15.75">
      <c r="A15" s="3"/>
      <c r="B15" s="4" t="s">
        <v>1973</v>
      </c>
      <c r="C15" s="4" t="s">
        <v>8</v>
      </c>
      <c r="D15" s="4" t="s">
        <v>47</v>
      </c>
      <c r="E15" s="4"/>
      <c r="F15" s="4" t="s">
        <v>11</v>
      </c>
      <c r="G15" s="11">
        <v>760</v>
      </c>
      <c r="H15" s="4">
        <v>51102007</v>
      </c>
      <c r="I15" s="4"/>
      <c r="J15" s="4" t="s">
        <v>32</v>
      </c>
    </row>
    <row r="16" spans="1:13" ht="15.75">
      <c r="A16" s="3"/>
      <c r="B16" s="4" t="s">
        <v>1973</v>
      </c>
      <c r="C16" s="4" t="s">
        <v>8</v>
      </c>
      <c r="D16" s="4" t="s">
        <v>48</v>
      </c>
      <c r="E16" s="4" t="s">
        <v>49</v>
      </c>
      <c r="F16" s="4" t="s">
        <v>11</v>
      </c>
      <c r="G16" s="11">
        <v>5600</v>
      </c>
      <c r="H16" s="4">
        <v>51202003</v>
      </c>
      <c r="I16" s="4"/>
      <c r="J16" s="4" t="s">
        <v>32</v>
      </c>
    </row>
    <row r="17" spans="1:12" ht="15.75">
      <c r="A17" s="3"/>
      <c r="B17" s="4" t="s">
        <v>1973</v>
      </c>
      <c r="C17" s="4" t="s">
        <v>8</v>
      </c>
      <c r="D17" s="4" t="s">
        <v>50</v>
      </c>
      <c r="E17" s="4" t="s">
        <v>51</v>
      </c>
      <c r="F17" s="4" t="s">
        <v>11</v>
      </c>
      <c r="G17" s="11">
        <v>5000</v>
      </c>
      <c r="H17" s="4">
        <v>51502003</v>
      </c>
      <c r="I17" s="4"/>
      <c r="J17" s="4" t="s">
        <v>32</v>
      </c>
    </row>
    <row r="18" spans="1:12" ht="15.75">
      <c r="A18" s="3"/>
      <c r="B18" s="4" t="s">
        <v>1973</v>
      </c>
      <c r="C18" s="4" t="s">
        <v>52</v>
      </c>
      <c r="D18" s="4" t="s">
        <v>53</v>
      </c>
      <c r="E18" s="4"/>
      <c r="F18" s="4" t="s">
        <v>11</v>
      </c>
      <c r="G18" s="11">
        <v>9600</v>
      </c>
      <c r="H18" s="4">
        <v>56302001</v>
      </c>
      <c r="I18" s="4"/>
      <c r="J18" s="4" t="s">
        <v>32</v>
      </c>
    </row>
    <row r="19" spans="1:12" ht="15.75">
      <c r="A19" s="3"/>
      <c r="B19" s="4" t="s">
        <v>1973</v>
      </c>
      <c r="C19" s="4" t="s">
        <v>8</v>
      </c>
      <c r="D19" s="4" t="s">
        <v>54</v>
      </c>
      <c r="E19" s="4"/>
      <c r="F19" s="4" t="s">
        <v>11</v>
      </c>
      <c r="G19" s="11">
        <v>462</v>
      </c>
      <c r="H19" s="4">
        <v>56302002</v>
      </c>
      <c r="I19" s="4"/>
      <c r="J19" s="4" t="s">
        <v>32</v>
      </c>
    </row>
    <row r="20" spans="1:12" ht="15.75">
      <c r="A20" s="3"/>
      <c r="B20" s="4" t="s">
        <v>1973</v>
      </c>
      <c r="C20" s="4" t="s">
        <v>8</v>
      </c>
      <c r="D20" s="4" t="s">
        <v>55</v>
      </c>
      <c r="E20" s="4" t="s">
        <v>56</v>
      </c>
      <c r="F20" s="4" t="s">
        <v>11</v>
      </c>
      <c r="G20" s="11">
        <v>10000</v>
      </c>
      <c r="H20" s="4">
        <v>56302003</v>
      </c>
      <c r="I20" s="4"/>
      <c r="J20" s="4" t="s">
        <v>32</v>
      </c>
    </row>
    <row r="21" spans="1:12" ht="15.75">
      <c r="A21" s="3"/>
      <c r="B21" s="4" t="s">
        <v>1973</v>
      </c>
      <c r="C21" s="4" t="s">
        <v>15</v>
      </c>
      <c r="D21" s="4" t="s">
        <v>55</v>
      </c>
      <c r="E21" s="4" t="s">
        <v>56</v>
      </c>
      <c r="F21" s="4" t="s">
        <v>11</v>
      </c>
      <c r="G21" s="11">
        <v>10000</v>
      </c>
      <c r="H21" s="4">
        <v>56302004</v>
      </c>
      <c r="I21" s="4"/>
      <c r="J21" s="4" t="s">
        <v>32</v>
      </c>
    </row>
    <row r="22" spans="1:12" ht="15.75">
      <c r="A22" s="3"/>
      <c r="B22" s="4" t="s">
        <v>1973</v>
      </c>
      <c r="C22" s="4" t="s">
        <v>8</v>
      </c>
      <c r="D22" s="4" t="s">
        <v>57</v>
      </c>
      <c r="E22" s="4"/>
      <c r="F22" s="4" t="s">
        <v>11</v>
      </c>
      <c r="G22" s="11">
        <v>2040</v>
      </c>
      <c r="H22" s="4">
        <v>51102008</v>
      </c>
      <c r="I22" s="4"/>
      <c r="J22" s="4" t="s">
        <v>32</v>
      </c>
    </row>
    <row r="23" spans="1:12" ht="15.75">
      <c r="A23" s="3"/>
      <c r="B23" s="4" t="s">
        <v>1973</v>
      </c>
      <c r="C23" s="4" t="s">
        <v>8</v>
      </c>
      <c r="D23" s="4" t="s">
        <v>54</v>
      </c>
      <c r="E23" s="4"/>
      <c r="F23" s="4" t="s">
        <v>58</v>
      </c>
      <c r="G23" s="11">
        <v>0</v>
      </c>
      <c r="H23" s="4">
        <v>56302005</v>
      </c>
      <c r="I23" s="4"/>
      <c r="J23" s="4" t="s">
        <v>32</v>
      </c>
    </row>
    <row r="24" spans="1:12" ht="15.75">
      <c r="A24" s="3"/>
      <c r="B24" s="4" t="s">
        <v>1973</v>
      </c>
      <c r="C24" s="4" t="s">
        <v>59</v>
      </c>
      <c r="D24" s="4" t="s">
        <v>60</v>
      </c>
      <c r="E24" s="4"/>
      <c r="F24" s="4" t="s">
        <v>11</v>
      </c>
      <c r="G24" s="11">
        <v>500</v>
      </c>
      <c r="H24" s="4">
        <v>55102001</v>
      </c>
      <c r="I24" s="4"/>
      <c r="J24" s="4" t="s">
        <v>32</v>
      </c>
    </row>
    <row r="25" spans="1:12" ht="15.75">
      <c r="A25" s="3"/>
      <c r="B25" s="4" t="s">
        <v>1973</v>
      </c>
      <c r="C25" s="4" t="s">
        <v>8</v>
      </c>
      <c r="D25" s="4" t="s">
        <v>61</v>
      </c>
      <c r="E25" s="4"/>
      <c r="F25" s="4" t="s">
        <v>11</v>
      </c>
      <c r="G25" s="11">
        <v>800</v>
      </c>
      <c r="H25" s="4">
        <v>56302006</v>
      </c>
      <c r="I25" s="4"/>
      <c r="J25" s="4" t="s">
        <v>32</v>
      </c>
    </row>
    <row r="26" spans="1:12" ht="15.75">
      <c r="A26" s="3"/>
      <c r="B26" s="4" t="s">
        <v>1973</v>
      </c>
      <c r="C26" s="4" t="s">
        <v>62</v>
      </c>
      <c r="D26" s="4" t="s">
        <v>63</v>
      </c>
      <c r="E26" s="4" t="s">
        <v>64</v>
      </c>
      <c r="F26" s="4" t="s">
        <v>11</v>
      </c>
      <c r="G26" s="11">
        <v>0</v>
      </c>
      <c r="H26" s="4">
        <v>51202004</v>
      </c>
      <c r="I26" s="4"/>
      <c r="J26" s="4" t="s">
        <v>32</v>
      </c>
    </row>
    <row r="27" spans="1:12" ht="15.75">
      <c r="B27" s="4" t="s">
        <v>1973</v>
      </c>
      <c r="C27" s="34" t="s">
        <v>15</v>
      </c>
      <c r="D27" s="34" t="s">
        <v>1572</v>
      </c>
      <c r="E27" s="34" t="s">
        <v>582</v>
      </c>
      <c r="F27" s="34" t="s">
        <v>160</v>
      </c>
      <c r="G27" s="35">
        <v>740</v>
      </c>
      <c r="H27" s="34">
        <v>55102002</v>
      </c>
      <c r="I27" s="36"/>
      <c r="J27" s="31" t="s">
        <v>32</v>
      </c>
      <c r="L27" s="4">
        <v>2020</v>
      </c>
    </row>
    <row r="28" spans="1:12" ht="15.75">
      <c r="B28" s="4" t="s">
        <v>1973</v>
      </c>
      <c r="C28" s="34" t="s">
        <v>8</v>
      </c>
      <c r="D28" s="34" t="s">
        <v>1583</v>
      </c>
      <c r="E28" s="34" t="s">
        <v>1580</v>
      </c>
      <c r="F28" s="34" t="s">
        <v>160</v>
      </c>
      <c r="G28" s="37">
        <v>350</v>
      </c>
      <c r="H28" s="34">
        <v>51502004</v>
      </c>
      <c r="I28" s="36"/>
      <c r="J28" s="31" t="s">
        <v>32</v>
      </c>
      <c r="L28" s="4">
        <v>2020</v>
      </c>
    </row>
    <row r="29" spans="1:12" ht="15.75">
      <c r="B29" s="4" t="s">
        <v>1973</v>
      </c>
      <c r="C29" s="4" t="s">
        <v>8</v>
      </c>
      <c r="D29" s="4" t="s">
        <v>1885</v>
      </c>
      <c r="E29" s="4" t="s">
        <v>10</v>
      </c>
      <c r="F29" s="4" t="s">
        <v>160</v>
      </c>
      <c r="G29" s="11">
        <f>18102.79</f>
        <v>18102.79</v>
      </c>
      <c r="H29" s="4">
        <v>51502005</v>
      </c>
      <c r="J29" s="4" t="s">
        <v>32</v>
      </c>
      <c r="L29" t="s">
        <v>1886</v>
      </c>
    </row>
    <row r="30" spans="1:12" ht="15.75">
      <c r="B30" s="4" t="s">
        <v>1973</v>
      </c>
      <c r="C30" s="34" t="s">
        <v>8</v>
      </c>
      <c r="D30" s="34" t="s">
        <v>1839</v>
      </c>
      <c r="E30" s="34"/>
      <c r="F30" s="4" t="s">
        <v>160</v>
      </c>
      <c r="G30" s="11">
        <v>1593.97</v>
      </c>
      <c r="H30" s="34">
        <v>51127008</v>
      </c>
    </row>
    <row r="31" spans="1:12" ht="15.75">
      <c r="B31" s="4" t="s">
        <v>1973</v>
      </c>
      <c r="C31" s="34" t="s">
        <v>8</v>
      </c>
      <c r="D31" s="34" t="s">
        <v>1842</v>
      </c>
      <c r="E31" s="34"/>
      <c r="F31" s="4" t="s">
        <v>160</v>
      </c>
      <c r="G31" s="11">
        <v>1499.48</v>
      </c>
      <c r="H31" s="34">
        <v>51127009</v>
      </c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M15"/>
  <sheetViews>
    <sheetView topLeftCell="B1" workbookViewId="0">
      <selection activeCell="H4" sqref="H4"/>
    </sheetView>
  </sheetViews>
  <sheetFormatPr baseColWidth="10" defaultRowHeight="15"/>
  <cols>
    <col min="2" max="2" width="38.7109375" bestFit="1" customWidth="1"/>
    <col min="3" max="3" width="13.140625" bestFit="1" customWidth="1"/>
    <col min="4" max="4" width="56.28515625" bestFit="1" customWidth="1"/>
    <col min="5" max="5" width="44.5703125" bestFit="1" customWidth="1"/>
    <col min="6" max="6" width="14.140625" bestFit="1" customWidth="1"/>
    <col min="7" max="7" width="22.85546875" bestFit="1" customWidth="1"/>
    <col min="8" max="8" width="19.85546875" bestFit="1" customWidth="1"/>
    <col min="9" max="9" width="24.5703125" bestFit="1" customWidth="1"/>
  </cols>
  <sheetData>
    <row r="1" spans="1:13" ht="25.5">
      <c r="D1" s="1" t="s">
        <v>1972</v>
      </c>
    </row>
    <row r="3" spans="1:13" ht="20.25">
      <c r="A3" s="3"/>
      <c r="B3" s="12" t="s">
        <v>0</v>
      </c>
      <c r="C3" s="9" t="s">
        <v>1</v>
      </c>
      <c r="D3" s="9" t="s">
        <v>950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 t="s">
        <v>1827</v>
      </c>
      <c r="C4" s="4" t="s">
        <v>8</v>
      </c>
      <c r="D4" s="4" t="s">
        <v>91</v>
      </c>
      <c r="E4" s="4" t="s">
        <v>10</v>
      </c>
      <c r="F4" s="4" t="s">
        <v>160</v>
      </c>
      <c r="G4" s="11">
        <v>1800</v>
      </c>
      <c r="H4" s="4">
        <v>51519001</v>
      </c>
      <c r="I4" s="4" t="s">
        <v>1031</v>
      </c>
    </row>
    <row r="5" spans="1:13" ht="15.75">
      <c r="A5" s="3"/>
      <c r="B5" s="4" t="s">
        <v>1827</v>
      </c>
      <c r="C5" s="4" t="s">
        <v>8</v>
      </c>
      <c r="D5" s="4" t="s">
        <v>343</v>
      </c>
      <c r="E5" s="4" t="s">
        <v>10</v>
      </c>
      <c r="F5" s="4" t="s">
        <v>160</v>
      </c>
      <c r="G5" s="11">
        <v>700</v>
      </c>
      <c r="H5" s="4">
        <v>51519002</v>
      </c>
      <c r="I5" s="4" t="s">
        <v>1031</v>
      </c>
    </row>
    <row r="6" spans="1:13" ht="15.75">
      <c r="A6" s="3"/>
      <c r="B6" s="4" t="s">
        <v>1827</v>
      </c>
      <c r="C6" s="4" t="s">
        <v>8</v>
      </c>
      <c r="D6" s="4" t="s">
        <v>29</v>
      </c>
      <c r="E6" s="4" t="s">
        <v>30</v>
      </c>
      <c r="F6" s="4" t="s">
        <v>160</v>
      </c>
      <c r="G6" s="11">
        <v>1000</v>
      </c>
      <c r="H6" s="4">
        <v>51519003</v>
      </c>
      <c r="I6" s="4" t="s">
        <v>1031</v>
      </c>
    </row>
    <row r="7" spans="1:13" ht="15.75">
      <c r="A7" s="3"/>
      <c r="B7" s="4" t="s">
        <v>1827</v>
      </c>
      <c r="C7" s="4" t="s">
        <v>8</v>
      </c>
      <c r="D7" s="4" t="s">
        <v>1032</v>
      </c>
      <c r="E7" s="4" t="s">
        <v>582</v>
      </c>
      <c r="F7" s="4" t="s">
        <v>14</v>
      </c>
      <c r="G7" s="11">
        <v>800</v>
      </c>
      <c r="H7" s="4">
        <v>51119001</v>
      </c>
      <c r="I7" s="4" t="s">
        <v>1031</v>
      </c>
    </row>
    <row r="8" spans="1:13" ht="15.75">
      <c r="A8" s="3"/>
      <c r="B8" s="4" t="s">
        <v>1827</v>
      </c>
      <c r="C8" s="4" t="s">
        <v>8</v>
      </c>
      <c r="D8" s="4" t="s">
        <v>1033</v>
      </c>
      <c r="E8" s="4" t="s">
        <v>582</v>
      </c>
      <c r="F8" s="4" t="s">
        <v>14</v>
      </c>
      <c r="G8" s="11">
        <v>600</v>
      </c>
      <c r="H8" s="4">
        <v>51119002</v>
      </c>
      <c r="I8" s="4" t="s">
        <v>1031</v>
      </c>
    </row>
    <row r="9" spans="1:13" ht="15.75">
      <c r="A9" s="3"/>
      <c r="B9" s="4" t="s">
        <v>1827</v>
      </c>
      <c r="C9" s="4" t="s">
        <v>8</v>
      </c>
      <c r="D9" s="4" t="s">
        <v>1034</v>
      </c>
      <c r="E9" s="4" t="s">
        <v>1035</v>
      </c>
      <c r="F9" s="4" t="s">
        <v>14</v>
      </c>
      <c r="G9" s="11">
        <v>320</v>
      </c>
      <c r="H9" s="4" t="s">
        <v>40</v>
      </c>
      <c r="I9" s="4" t="s">
        <v>1031</v>
      </c>
    </row>
    <row r="10" spans="1:13" ht="15.75">
      <c r="A10" s="3"/>
      <c r="B10" s="4" t="s">
        <v>1827</v>
      </c>
      <c r="C10" s="4" t="s">
        <v>8</v>
      </c>
      <c r="D10" s="4" t="s">
        <v>1036</v>
      </c>
      <c r="E10" s="4" t="s">
        <v>147</v>
      </c>
      <c r="F10" s="4" t="s">
        <v>160</v>
      </c>
      <c r="G10" s="11">
        <v>4500</v>
      </c>
      <c r="H10" s="4">
        <v>51519004</v>
      </c>
      <c r="I10" s="4" t="s">
        <v>1031</v>
      </c>
    </row>
    <row r="11" spans="1:13" ht="15.75">
      <c r="A11" s="3"/>
      <c r="B11" s="4" t="s">
        <v>1827</v>
      </c>
      <c r="C11" s="4" t="s">
        <v>15</v>
      </c>
      <c r="D11" s="4" t="s">
        <v>1037</v>
      </c>
      <c r="E11" s="4" t="s">
        <v>582</v>
      </c>
      <c r="F11" s="4" t="s">
        <v>160</v>
      </c>
      <c r="G11" s="11">
        <v>220</v>
      </c>
      <c r="H11" s="4" t="s">
        <v>1038</v>
      </c>
      <c r="I11" s="4" t="s">
        <v>1031</v>
      </c>
    </row>
    <row r="12" spans="1:13" ht="15.75">
      <c r="B12" s="4" t="s">
        <v>1827</v>
      </c>
      <c r="C12" s="34" t="s">
        <v>8</v>
      </c>
      <c r="D12" s="34" t="s">
        <v>1594</v>
      </c>
      <c r="E12" s="34" t="s">
        <v>1595</v>
      </c>
      <c r="F12" s="34" t="s">
        <v>160</v>
      </c>
      <c r="G12" s="35">
        <v>500</v>
      </c>
      <c r="H12" s="34">
        <v>56519001</v>
      </c>
      <c r="I12" s="31" t="s">
        <v>1031</v>
      </c>
    </row>
    <row r="13" spans="1:13" ht="15.75">
      <c r="B13" s="4" t="s">
        <v>1827</v>
      </c>
    </row>
    <row r="14" spans="1:13" ht="30.75">
      <c r="B14" s="4" t="s">
        <v>1827</v>
      </c>
      <c r="C14" s="4" t="s">
        <v>8</v>
      </c>
      <c r="D14" s="43" t="s">
        <v>1733</v>
      </c>
      <c r="E14" s="4" t="s">
        <v>582</v>
      </c>
      <c r="F14" s="4" t="s">
        <v>160</v>
      </c>
      <c r="G14" s="4" t="s">
        <v>582</v>
      </c>
      <c r="H14" s="4" t="s">
        <v>582</v>
      </c>
      <c r="I14" s="4" t="s">
        <v>1031</v>
      </c>
    </row>
    <row r="15" spans="1:13" ht="15.75">
      <c r="B15" s="4" t="s">
        <v>1827</v>
      </c>
      <c r="C15" s="4" t="s">
        <v>8</v>
      </c>
      <c r="D15" s="4" t="s">
        <v>1734</v>
      </c>
      <c r="E15" s="4" t="s">
        <v>582</v>
      </c>
      <c r="F15" s="4" t="s">
        <v>160</v>
      </c>
      <c r="G15" s="4" t="s">
        <v>582</v>
      </c>
      <c r="H15" s="4" t="s">
        <v>582</v>
      </c>
      <c r="I15" s="4" t="s">
        <v>1031</v>
      </c>
    </row>
  </sheetData>
  <pageMargins left="0.23622047244094488" right="0.23622047244094488" top="0.74803149606299213" bottom="0.74803149606299213" header="0.31496062992125984" footer="0.31496062992125984"/>
  <pageSetup scale="5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66"/>
  </sheetPr>
  <dimension ref="A1:M95"/>
  <sheetViews>
    <sheetView topLeftCell="A55" workbookViewId="0">
      <selection activeCell="A59" sqref="A59:XFD59"/>
    </sheetView>
  </sheetViews>
  <sheetFormatPr baseColWidth="10" defaultRowHeight="15"/>
  <cols>
    <col min="2" max="2" width="34.85546875" customWidth="1"/>
    <col min="3" max="3" width="35.28515625" customWidth="1"/>
    <col min="4" max="4" width="13.140625" bestFit="1" customWidth="1"/>
    <col min="5" max="5" width="87.28515625" bestFit="1" customWidth="1"/>
    <col min="6" max="6" width="26.85546875" bestFit="1" customWidth="1"/>
    <col min="7" max="7" width="20.7109375" bestFit="1" customWidth="1"/>
    <col min="8" max="8" width="22.85546875" bestFit="1" customWidth="1"/>
    <col min="9" max="9" width="11.5703125" bestFit="1" customWidth="1"/>
    <col min="10" max="10" width="38.5703125" bestFit="1" customWidth="1"/>
    <col min="11" max="11" width="21" bestFit="1" customWidth="1"/>
  </cols>
  <sheetData>
    <row r="1" spans="1:13" ht="25.5">
      <c r="E1" s="1" t="s">
        <v>1972</v>
      </c>
    </row>
    <row r="3" spans="1:13" ht="20.25">
      <c r="A3" s="3"/>
      <c r="B3" s="9" t="s">
        <v>88</v>
      </c>
      <c r="C3" s="9" t="s">
        <v>0</v>
      </c>
      <c r="D3" s="9" t="s">
        <v>1</v>
      </c>
      <c r="E3" s="9" t="s">
        <v>950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1039</v>
      </c>
      <c r="K3" s="9" t="s">
        <v>7</v>
      </c>
      <c r="M3" s="9"/>
    </row>
    <row r="7" spans="1:13" ht="15.75">
      <c r="A7" s="3"/>
      <c r="B7" s="4" t="s">
        <v>1810</v>
      </c>
      <c r="C7" s="4" t="s">
        <v>1824</v>
      </c>
      <c r="D7" s="4" t="s">
        <v>8</v>
      </c>
      <c r="E7" s="4" t="s">
        <v>95</v>
      </c>
      <c r="F7" s="4" t="s">
        <v>999</v>
      </c>
      <c r="G7" s="4" t="s">
        <v>160</v>
      </c>
      <c r="H7" s="11">
        <v>250</v>
      </c>
      <c r="I7" s="4">
        <v>51520004</v>
      </c>
      <c r="J7" s="4" t="s">
        <v>1040</v>
      </c>
      <c r="K7" s="4" t="s">
        <v>1041</v>
      </c>
    </row>
    <row r="8" spans="1:13" ht="15.75">
      <c r="A8" s="3"/>
      <c r="B8" s="4" t="s">
        <v>1810</v>
      </c>
      <c r="C8" s="4" t="s">
        <v>1824</v>
      </c>
      <c r="D8" s="4" t="s">
        <v>8</v>
      </c>
      <c r="E8" s="4" t="s">
        <v>1043</v>
      </c>
      <c r="F8" s="4" t="s">
        <v>1044</v>
      </c>
      <c r="G8" s="4" t="s">
        <v>160</v>
      </c>
      <c r="H8" s="11">
        <v>5000</v>
      </c>
      <c r="I8" s="4">
        <v>51520005</v>
      </c>
      <c r="J8" s="4" t="s">
        <v>1040</v>
      </c>
      <c r="K8" s="4" t="s">
        <v>1041</v>
      </c>
    </row>
    <row r="9" spans="1:13" ht="15.75">
      <c r="A9" s="3"/>
      <c r="B9" s="4" t="s">
        <v>1810</v>
      </c>
      <c r="C9" s="4" t="s">
        <v>1824</v>
      </c>
      <c r="D9" s="4" t="s">
        <v>8</v>
      </c>
      <c r="E9" s="4" t="s">
        <v>1045</v>
      </c>
      <c r="F9" s="4" t="s">
        <v>1046</v>
      </c>
      <c r="G9" s="4" t="s">
        <v>160</v>
      </c>
      <c r="H9" s="11">
        <v>2500</v>
      </c>
      <c r="I9" s="4">
        <v>51220001</v>
      </c>
      <c r="J9" s="4" t="s">
        <v>1040</v>
      </c>
      <c r="K9" s="4" t="s">
        <v>1041</v>
      </c>
    </row>
    <row r="10" spans="1:13" ht="15.75">
      <c r="A10" s="3"/>
      <c r="B10" s="4" t="s">
        <v>1810</v>
      </c>
      <c r="C10" s="4" t="s">
        <v>1824</v>
      </c>
      <c r="D10" s="4" t="s">
        <v>8</v>
      </c>
      <c r="E10" s="4" t="s">
        <v>1047</v>
      </c>
      <c r="F10" s="4" t="s">
        <v>1048</v>
      </c>
      <c r="G10" s="4" t="s">
        <v>160</v>
      </c>
      <c r="H10" s="11">
        <v>300</v>
      </c>
      <c r="I10" s="4">
        <v>51520006</v>
      </c>
      <c r="J10" s="4" t="s">
        <v>1040</v>
      </c>
      <c r="K10" s="4" t="s">
        <v>1041</v>
      </c>
    </row>
    <row r="11" spans="1:13" ht="15.75">
      <c r="A11" s="3"/>
      <c r="B11" s="4" t="s">
        <v>1810</v>
      </c>
      <c r="C11" s="4" t="s">
        <v>1824</v>
      </c>
      <c r="D11" s="4" t="s">
        <v>8</v>
      </c>
      <c r="E11" s="4" t="s">
        <v>1049</v>
      </c>
      <c r="F11" s="4" t="s">
        <v>582</v>
      </c>
      <c r="G11" s="20" t="s">
        <v>533</v>
      </c>
      <c r="H11" s="11">
        <v>800</v>
      </c>
      <c r="I11" s="4">
        <v>51120001</v>
      </c>
      <c r="J11" s="4" t="s">
        <v>1040</v>
      </c>
      <c r="K11" s="4" t="s">
        <v>1041</v>
      </c>
    </row>
    <row r="12" spans="1:13" ht="15.75">
      <c r="A12" s="3"/>
      <c r="B12" s="4" t="s">
        <v>1810</v>
      </c>
      <c r="C12" s="4" t="s">
        <v>1824</v>
      </c>
      <c r="D12" s="4" t="s">
        <v>8</v>
      </c>
      <c r="E12" s="4" t="s">
        <v>1050</v>
      </c>
      <c r="F12" s="4" t="s">
        <v>1051</v>
      </c>
      <c r="G12" s="4" t="s">
        <v>160</v>
      </c>
      <c r="H12" s="11">
        <v>760</v>
      </c>
      <c r="I12" s="4">
        <v>56620001</v>
      </c>
      <c r="J12" s="4" t="s">
        <v>1040</v>
      </c>
      <c r="K12" s="4" t="s">
        <v>1041</v>
      </c>
    </row>
    <row r="13" spans="1:13" ht="15.75">
      <c r="A13" s="3"/>
      <c r="B13" s="4" t="s">
        <v>1810</v>
      </c>
      <c r="C13" s="4" t="s">
        <v>1824</v>
      </c>
      <c r="D13" s="4" t="s">
        <v>8</v>
      </c>
      <c r="E13" s="4" t="s">
        <v>1052</v>
      </c>
      <c r="F13" s="4" t="s">
        <v>582</v>
      </c>
      <c r="G13" s="4" t="s">
        <v>160</v>
      </c>
      <c r="H13" s="11">
        <v>12760</v>
      </c>
      <c r="I13" s="4">
        <v>51120002</v>
      </c>
      <c r="J13" s="4" t="s">
        <v>1040</v>
      </c>
      <c r="K13" s="4" t="s">
        <v>1041</v>
      </c>
    </row>
    <row r="14" spans="1:13" s="54" customFormat="1" ht="15.75">
      <c r="A14" s="79"/>
      <c r="B14" s="53" t="s">
        <v>1810</v>
      </c>
      <c r="C14" s="53" t="s">
        <v>1824</v>
      </c>
      <c r="D14" s="53" t="s">
        <v>8</v>
      </c>
      <c r="E14" s="53" t="s">
        <v>1053</v>
      </c>
      <c r="F14" s="53" t="s">
        <v>582</v>
      </c>
      <c r="G14" s="53" t="s">
        <v>160</v>
      </c>
      <c r="H14" s="80">
        <v>750</v>
      </c>
      <c r="I14" s="53">
        <v>51120003</v>
      </c>
      <c r="J14" s="53" t="s">
        <v>1040</v>
      </c>
      <c r="K14" s="53" t="s">
        <v>1041</v>
      </c>
    </row>
    <row r="15" spans="1:13" ht="15.75">
      <c r="A15" s="3"/>
      <c r="B15" s="4" t="s">
        <v>1810</v>
      </c>
      <c r="C15" s="4" t="s">
        <v>1824</v>
      </c>
      <c r="D15" s="4" t="s">
        <v>8</v>
      </c>
      <c r="E15" s="4" t="s">
        <v>1054</v>
      </c>
      <c r="F15" s="4" t="s">
        <v>1055</v>
      </c>
      <c r="G15" s="4" t="s">
        <v>160</v>
      </c>
      <c r="H15" s="11">
        <v>1700</v>
      </c>
      <c r="I15" s="4">
        <v>51920001</v>
      </c>
      <c r="J15" s="4" t="s">
        <v>1040</v>
      </c>
      <c r="K15" s="4" t="s">
        <v>1041</v>
      </c>
    </row>
    <row r="16" spans="1:13" ht="15.75">
      <c r="A16" s="3"/>
      <c r="B16" s="4" t="s">
        <v>1810</v>
      </c>
      <c r="C16" s="4" t="s">
        <v>1824</v>
      </c>
      <c r="D16" s="4" t="s">
        <v>8</v>
      </c>
      <c r="E16" s="4" t="s">
        <v>1056</v>
      </c>
      <c r="F16" s="4" t="s">
        <v>1057</v>
      </c>
      <c r="G16" s="4" t="s">
        <v>160</v>
      </c>
      <c r="H16" s="11">
        <v>3000</v>
      </c>
      <c r="I16" s="4">
        <v>51520007</v>
      </c>
      <c r="J16" s="4" t="s">
        <v>1040</v>
      </c>
      <c r="K16" s="4" t="s">
        <v>1041</v>
      </c>
    </row>
    <row r="17" spans="1:11" ht="15.75">
      <c r="A17" s="3"/>
      <c r="B17" s="4" t="s">
        <v>1810</v>
      </c>
      <c r="C17" s="4" t="s">
        <v>1824</v>
      </c>
      <c r="D17" s="4" t="s">
        <v>8</v>
      </c>
      <c r="E17" s="4" t="s">
        <v>1058</v>
      </c>
      <c r="F17" s="4" t="s">
        <v>582</v>
      </c>
      <c r="G17" s="4" t="s">
        <v>160</v>
      </c>
      <c r="H17" s="11">
        <v>700</v>
      </c>
      <c r="I17" s="4">
        <v>56620002</v>
      </c>
      <c r="J17" s="4" t="s">
        <v>1040</v>
      </c>
      <c r="K17" s="4" t="s">
        <v>1041</v>
      </c>
    </row>
    <row r="18" spans="1:11" ht="15.75">
      <c r="A18" s="3"/>
      <c r="B18" s="4" t="s">
        <v>1810</v>
      </c>
      <c r="C18" s="4" t="s">
        <v>1824</v>
      </c>
      <c r="D18" s="4" t="s">
        <v>8</v>
      </c>
      <c r="E18" s="4" t="s">
        <v>1059</v>
      </c>
      <c r="F18" s="4" t="s">
        <v>582</v>
      </c>
      <c r="G18" s="20" t="s">
        <v>533</v>
      </c>
      <c r="H18" s="11">
        <v>0</v>
      </c>
      <c r="I18" s="4">
        <v>51120004</v>
      </c>
      <c r="J18" s="4" t="s">
        <v>1040</v>
      </c>
      <c r="K18" s="4" t="s">
        <v>1041</v>
      </c>
    </row>
    <row r="19" spans="1:11" ht="15.75">
      <c r="A19" s="3"/>
      <c r="B19" s="4" t="s">
        <v>1810</v>
      </c>
      <c r="C19" s="4" t="s">
        <v>1824</v>
      </c>
      <c r="D19" s="4" t="s">
        <v>8</v>
      </c>
      <c r="E19" s="4" t="s">
        <v>1059</v>
      </c>
      <c r="F19" s="4" t="s">
        <v>582</v>
      </c>
      <c r="G19" s="20" t="s">
        <v>533</v>
      </c>
      <c r="H19" s="11">
        <v>0</v>
      </c>
      <c r="I19" s="4">
        <v>51120005</v>
      </c>
      <c r="J19" s="4" t="s">
        <v>1040</v>
      </c>
      <c r="K19" s="4" t="s">
        <v>1041</v>
      </c>
    </row>
    <row r="20" spans="1:11" ht="15.75">
      <c r="A20" s="3"/>
      <c r="B20" s="4" t="s">
        <v>1810</v>
      </c>
      <c r="C20" s="4" t="s">
        <v>1825</v>
      </c>
      <c r="D20" s="4" t="s">
        <v>8</v>
      </c>
      <c r="E20" s="4" t="s">
        <v>1060</v>
      </c>
      <c r="F20" s="4" t="s">
        <v>1061</v>
      </c>
      <c r="G20" s="4" t="s">
        <v>160</v>
      </c>
      <c r="H20" s="11">
        <v>200</v>
      </c>
      <c r="I20" s="4">
        <v>51220002</v>
      </c>
      <c r="J20" s="4" t="s">
        <v>1062</v>
      </c>
      <c r="K20" s="4" t="s">
        <v>1041</v>
      </c>
    </row>
    <row r="21" spans="1:11" ht="15.75">
      <c r="A21" s="3"/>
      <c r="B21" s="4" t="s">
        <v>1810</v>
      </c>
      <c r="C21" s="4" t="s">
        <v>1825</v>
      </c>
      <c r="D21" s="4" t="s">
        <v>8</v>
      </c>
      <c r="E21" s="4" t="s">
        <v>1063</v>
      </c>
      <c r="F21" s="4" t="s">
        <v>1061</v>
      </c>
      <c r="G21" s="4" t="s">
        <v>160</v>
      </c>
      <c r="H21" s="11">
        <v>50</v>
      </c>
      <c r="I21" s="4">
        <v>51520008</v>
      </c>
      <c r="J21" s="4" t="s">
        <v>1062</v>
      </c>
      <c r="K21" s="4" t="s">
        <v>1041</v>
      </c>
    </row>
    <row r="22" spans="1:11" ht="15.75">
      <c r="A22" s="3"/>
      <c r="B22" s="4" t="s">
        <v>1810</v>
      </c>
      <c r="C22" s="4" t="s">
        <v>1825</v>
      </c>
      <c r="D22" s="4" t="s">
        <v>8</v>
      </c>
      <c r="E22" s="4" t="s">
        <v>1064</v>
      </c>
      <c r="F22" s="4" t="s">
        <v>10</v>
      </c>
      <c r="G22" s="4" t="s">
        <v>160</v>
      </c>
      <c r="H22" s="11">
        <v>900</v>
      </c>
      <c r="I22" s="4">
        <v>51520009</v>
      </c>
      <c r="J22" s="4" t="s">
        <v>1062</v>
      </c>
      <c r="K22" s="4" t="s">
        <v>1041</v>
      </c>
    </row>
    <row r="23" spans="1:11" ht="15.75">
      <c r="A23" s="3"/>
      <c r="B23" s="4" t="s">
        <v>1810</v>
      </c>
      <c r="C23" s="4" t="s">
        <v>1825</v>
      </c>
      <c r="D23" s="4" t="s">
        <v>8</v>
      </c>
      <c r="E23" s="4" t="s">
        <v>567</v>
      </c>
      <c r="F23" s="4" t="s">
        <v>1065</v>
      </c>
      <c r="G23" s="4" t="s">
        <v>160</v>
      </c>
      <c r="H23" s="11">
        <v>1200</v>
      </c>
      <c r="I23" s="4">
        <v>51520010</v>
      </c>
      <c r="J23" s="4" t="s">
        <v>1062</v>
      </c>
      <c r="K23" s="4" t="s">
        <v>1041</v>
      </c>
    </row>
    <row r="24" spans="1:11" ht="15.75">
      <c r="A24" s="3"/>
      <c r="B24" s="4" t="s">
        <v>1810</v>
      </c>
      <c r="C24" s="4" t="s">
        <v>1825</v>
      </c>
      <c r="D24" s="4" t="s">
        <v>8</v>
      </c>
      <c r="E24" s="4" t="s">
        <v>1045</v>
      </c>
      <c r="F24" s="4" t="s">
        <v>1046</v>
      </c>
      <c r="G24" s="4" t="s">
        <v>160</v>
      </c>
      <c r="H24" s="11">
        <v>2500</v>
      </c>
      <c r="I24" s="4">
        <v>51220011</v>
      </c>
      <c r="J24" s="4" t="s">
        <v>1062</v>
      </c>
      <c r="K24" s="4" t="s">
        <v>1041</v>
      </c>
    </row>
    <row r="25" spans="1:11" ht="15.75">
      <c r="A25" s="3"/>
      <c r="B25" s="4" t="s">
        <v>1810</v>
      </c>
      <c r="C25" s="4" t="s">
        <v>1825</v>
      </c>
      <c r="D25" s="4" t="s">
        <v>8</v>
      </c>
      <c r="E25" s="4" t="s">
        <v>1066</v>
      </c>
      <c r="F25" s="4" t="s">
        <v>1067</v>
      </c>
      <c r="G25" s="4" t="s">
        <v>160</v>
      </c>
      <c r="H25" s="11">
        <v>469</v>
      </c>
      <c r="I25" s="4">
        <v>51220012</v>
      </c>
      <c r="J25" s="4" t="s">
        <v>1062</v>
      </c>
      <c r="K25" s="4" t="s">
        <v>1041</v>
      </c>
    </row>
    <row r="26" spans="1:11" ht="15.75">
      <c r="A26" s="3"/>
      <c r="B26" s="4" t="s">
        <v>1810</v>
      </c>
      <c r="C26" s="4" t="s">
        <v>1825</v>
      </c>
      <c r="D26" s="4" t="s">
        <v>8</v>
      </c>
      <c r="E26" s="4" t="s">
        <v>1068</v>
      </c>
      <c r="F26" s="4" t="s">
        <v>1069</v>
      </c>
      <c r="G26" s="4" t="s">
        <v>160</v>
      </c>
      <c r="H26" s="11">
        <v>50</v>
      </c>
      <c r="I26" s="4">
        <v>51920002</v>
      </c>
      <c r="J26" s="4" t="s">
        <v>1062</v>
      </c>
      <c r="K26" s="4" t="s">
        <v>1041</v>
      </c>
    </row>
    <row r="27" spans="1:11" ht="15.75">
      <c r="A27" s="3"/>
      <c r="B27" s="4" t="s">
        <v>1810</v>
      </c>
      <c r="C27" s="4" t="s">
        <v>1825</v>
      </c>
      <c r="D27" s="4" t="s">
        <v>8</v>
      </c>
      <c r="E27" s="4" t="s">
        <v>1052</v>
      </c>
      <c r="F27" s="4" t="s">
        <v>582</v>
      </c>
      <c r="G27" s="4" t="s">
        <v>160</v>
      </c>
      <c r="H27" s="11">
        <v>12760</v>
      </c>
      <c r="I27" s="4">
        <v>51120006</v>
      </c>
      <c r="J27" s="4" t="s">
        <v>1062</v>
      </c>
      <c r="K27" s="4" t="s">
        <v>1041</v>
      </c>
    </row>
    <row r="28" spans="1:11" s="54" customFormat="1" ht="15.75">
      <c r="A28" s="79"/>
      <c r="B28" s="53" t="s">
        <v>1810</v>
      </c>
      <c r="C28" s="53" t="s">
        <v>1825</v>
      </c>
      <c r="D28" s="53" t="s">
        <v>8</v>
      </c>
      <c r="E28" s="53" t="s">
        <v>1070</v>
      </c>
      <c r="F28" s="53" t="s">
        <v>582</v>
      </c>
      <c r="G28" s="53" t="s">
        <v>160</v>
      </c>
      <c r="H28" s="80">
        <v>750</v>
      </c>
      <c r="I28" s="53">
        <v>51120007</v>
      </c>
      <c r="J28" s="53" t="s">
        <v>1062</v>
      </c>
      <c r="K28" s="53" t="s">
        <v>1041</v>
      </c>
    </row>
    <row r="29" spans="1:11" ht="15.75">
      <c r="A29" s="3"/>
      <c r="B29" s="4" t="s">
        <v>1810</v>
      </c>
      <c r="C29" s="4" t="s">
        <v>1825</v>
      </c>
      <c r="D29" s="4" t="s">
        <v>8</v>
      </c>
      <c r="E29" s="4" t="s">
        <v>1071</v>
      </c>
      <c r="F29" s="4" t="s">
        <v>1051</v>
      </c>
      <c r="G29" s="4" t="s">
        <v>160</v>
      </c>
      <c r="H29" s="11">
        <v>660</v>
      </c>
      <c r="I29" s="4">
        <v>56620003</v>
      </c>
      <c r="J29" s="4" t="s">
        <v>1062</v>
      </c>
      <c r="K29" s="4" t="s">
        <v>1041</v>
      </c>
    </row>
    <row r="30" spans="1:11" ht="15.75">
      <c r="A30" s="3"/>
      <c r="B30" s="4" t="s">
        <v>1810</v>
      </c>
      <c r="C30" s="4" t="s">
        <v>1825</v>
      </c>
      <c r="D30" s="4" t="s">
        <v>15</v>
      </c>
      <c r="E30" s="4" t="s">
        <v>1072</v>
      </c>
      <c r="F30" s="4" t="s">
        <v>77</v>
      </c>
      <c r="G30" s="4" t="s">
        <v>14</v>
      </c>
      <c r="H30" s="11">
        <v>300</v>
      </c>
      <c r="I30" s="4">
        <v>51520011</v>
      </c>
      <c r="J30" s="4" t="s">
        <v>1062</v>
      </c>
      <c r="K30" s="4" t="s">
        <v>1041</v>
      </c>
    </row>
    <row r="31" spans="1:11" ht="15.75">
      <c r="A31" s="3"/>
      <c r="B31" s="4" t="s">
        <v>1810</v>
      </c>
      <c r="C31" s="4" t="s">
        <v>1828</v>
      </c>
      <c r="D31" s="4" t="s">
        <v>8</v>
      </c>
      <c r="E31" s="4" t="s">
        <v>567</v>
      </c>
      <c r="F31" s="4" t="s">
        <v>30</v>
      </c>
      <c r="G31" s="4" t="s">
        <v>160</v>
      </c>
      <c r="H31" s="11">
        <v>2100</v>
      </c>
      <c r="I31" s="4">
        <v>51520012</v>
      </c>
      <c r="J31" s="4" t="s">
        <v>1927</v>
      </c>
      <c r="K31" s="4" t="s">
        <v>1041</v>
      </c>
    </row>
    <row r="32" spans="1:11" ht="15.75">
      <c r="A32" s="3"/>
      <c r="B32" s="4" t="s">
        <v>1810</v>
      </c>
      <c r="C32" s="4" t="s">
        <v>1828</v>
      </c>
      <c r="D32" s="4" t="s">
        <v>8</v>
      </c>
      <c r="E32" s="4" t="s">
        <v>1064</v>
      </c>
      <c r="F32" s="4" t="s">
        <v>1073</v>
      </c>
      <c r="G32" s="4" t="s">
        <v>160</v>
      </c>
      <c r="H32" s="11">
        <v>1800</v>
      </c>
      <c r="I32" s="4">
        <v>51520013</v>
      </c>
      <c r="J32" s="4" t="s">
        <v>1927</v>
      </c>
      <c r="K32" s="4" t="s">
        <v>1041</v>
      </c>
    </row>
    <row r="33" spans="1:11" ht="15.75">
      <c r="A33" s="3"/>
      <c r="B33" s="4" t="s">
        <v>1810</v>
      </c>
      <c r="C33" s="4" t="s">
        <v>1828</v>
      </c>
      <c r="D33" s="4" t="s">
        <v>8</v>
      </c>
      <c r="E33" s="4" t="s">
        <v>104</v>
      </c>
      <c r="F33" s="4" t="s">
        <v>570</v>
      </c>
      <c r="G33" s="4" t="s">
        <v>160</v>
      </c>
      <c r="H33" s="11">
        <v>200</v>
      </c>
      <c r="I33" s="4">
        <v>51520014</v>
      </c>
      <c r="J33" s="4" t="s">
        <v>1927</v>
      </c>
      <c r="K33" s="4" t="s">
        <v>1041</v>
      </c>
    </row>
    <row r="34" spans="1:11" ht="15.75">
      <c r="A34" s="3"/>
      <c r="B34" s="4" t="s">
        <v>1810</v>
      </c>
      <c r="C34" s="4" t="s">
        <v>1828</v>
      </c>
      <c r="D34" s="4" t="s">
        <v>8</v>
      </c>
      <c r="E34" s="4" t="s">
        <v>1074</v>
      </c>
      <c r="F34" s="4" t="s">
        <v>570</v>
      </c>
      <c r="G34" s="4" t="s">
        <v>160</v>
      </c>
      <c r="H34" s="11">
        <v>50</v>
      </c>
      <c r="I34" s="4">
        <v>51520015</v>
      </c>
      <c r="J34" s="4" t="s">
        <v>1927</v>
      </c>
      <c r="K34" s="4" t="s">
        <v>1041</v>
      </c>
    </row>
    <row r="35" spans="1:11" ht="15.75">
      <c r="A35" s="3"/>
      <c r="B35" s="4" t="s">
        <v>1810</v>
      </c>
      <c r="C35" s="4" t="s">
        <v>1828</v>
      </c>
      <c r="D35" s="4" t="s">
        <v>8</v>
      </c>
      <c r="E35" s="4" t="s">
        <v>1075</v>
      </c>
      <c r="F35" s="4" t="s">
        <v>582</v>
      </c>
      <c r="G35" s="4" t="s">
        <v>160</v>
      </c>
      <c r="H35" s="11">
        <v>150</v>
      </c>
      <c r="I35" s="4">
        <v>56620004</v>
      </c>
      <c r="J35" s="4" t="s">
        <v>1927</v>
      </c>
      <c r="K35" s="4" t="s">
        <v>1041</v>
      </c>
    </row>
    <row r="36" spans="1:11" ht="15.75">
      <c r="A36" s="3"/>
      <c r="B36" s="4" t="s">
        <v>1810</v>
      </c>
      <c r="C36" s="4" t="s">
        <v>1828</v>
      </c>
      <c r="D36" s="4" t="s">
        <v>8</v>
      </c>
      <c r="E36" s="4" t="s">
        <v>1076</v>
      </c>
      <c r="F36" s="4" t="s">
        <v>582</v>
      </c>
      <c r="G36" s="4" t="s">
        <v>160</v>
      </c>
      <c r="H36" s="11">
        <v>348</v>
      </c>
      <c r="I36" s="4">
        <v>51120008</v>
      </c>
      <c r="J36" s="4" t="s">
        <v>1927</v>
      </c>
      <c r="K36" s="4" t="s">
        <v>1041</v>
      </c>
    </row>
    <row r="37" spans="1:11" ht="15.75">
      <c r="A37" s="3"/>
      <c r="B37" s="4" t="s">
        <v>1810</v>
      </c>
      <c r="C37" s="4" t="s">
        <v>1828</v>
      </c>
      <c r="D37" s="4" t="s">
        <v>8</v>
      </c>
      <c r="E37" s="4" t="s">
        <v>1077</v>
      </c>
      <c r="F37" s="4" t="s">
        <v>1078</v>
      </c>
      <c r="G37" s="4" t="s">
        <v>160</v>
      </c>
      <c r="H37" s="11">
        <v>500</v>
      </c>
      <c r="I37" s="4">
        <v>51520016</v>
      </c>
      <c r="J37" s="4" t="s">
        <v>1927</v>
      </c>
      <c r="K37" s="4" t="s">
        <v>1041</v>
      </c>
    </row>
    <row r="38" spans="1:11" ht="15.75">
      <c r="A38" s="3"/>
      <c r="B38" s="4" t="s">
        <v>1810</v>
      </c>
      <c r="C38" s="4" t="s">
        <v>1828</v>
      </c>
      <c r="D38" s="4" t="s">
        <v>8</v>
      </c>
      <c r="E38" s="4" t="s">
        <v>1079</v>
      </c>
      <c r="F38" s="4" t="s">
        <v>125</v>
      </c>
      <c r="G38" s="4" t="s">
        <v>160</v>
      </c>
      <c r="H38" s="11">
        <v>1300</v>
      </c>
      <c r="I38" s="4">
        <v>51520017</v>
      </c>
      <c r="J38" s="4" t="s">
        <v>1927</v>
      </c>
      <c r="K38" s="4" t="s">
        <v>1041</v>
      </c>
    </row>
    <row r="39" spans="1:11" ht="15.75">
      <c r="A39" s="3"/>
      <c r="B39" s="4" t="s">
        <v>1810</v>
      </c>
      <c r="C39" s="4" t="s">
        <v>1828</v>
      </c>
      <c r="D39" t="s">
        <v>15</v>
      </c>
      <c r="E39" s="4" t="s">
        <v>1080</v>
      </c>
      <c r="F39" s="4" t="s">
        <v>582</v>
      </c>
      <c r="G39" s="4" t="s">
        <v>160</v>
      </c>
      <c r="H39" s="11">
        <v>60</v>
      </c>
      <c r="I39" s="4">
        <v>51220013</v>
      </c>
      <c r="J39" s="4" t="s">
        <v>1927</v>
      </c>
      <c r="K39" s="4" t="s">
        <v>1041</v>
      </c>
    </row>
    <row r="40" spans="1:11" ht="15.75">
      <c r="A40" s="3"/>
      <c r="B40" s="4" t="s">
        <v>1810</v>
      </c>
      <c r="C40" s="4" t="s">
        <v>1828</v>
      </c>
      <c r="D40" s="4" t="s">
        <v>8</v>
      </c>
      <c r="E40" s="4" t="s">
        <v>1052</v>
      </c>
      <c r="F40" s="4" t="s">
        <v>582</v>
      </c>
      <c r="G40" s="4" t="s">
        <v>160</v>
      </c>
      <c r="H40" s="11">
        <v>127600</v>
      </c>
      <c r="I40" s="4">
        <v>51120009</v>
      </c>
      <c r="J40" s="4" t="s">
        <v>1927</v>
      </c>
      <c r="K40" s="4" t="s">
        <v>1041</v>
      </c>
    </row>
    <row r="41" spans="1:11" s="54" customFormat="1" ht="15.75">
      <c r="A41" s="79"/>
      <c r="B41" s="53" t="s">
        <v>1810</v>
      </c>
      <c r="C41" s="53" t="s">
        <v>1828</v>
      </c>
      <c r="D41" s="53" t="s">
        <v>8</v>
      </c>
      <c r="E41" s="53" t="s">
        <v>1053</v>
      </c>
      <c r="F41" s="53" t="s">
        <v>582</v>
      </c>
      <c r="G41" s="53" t="s">
        <v>160</v>
      </c>
      <c r="H41" s="80">
        <v>750</v>
      </c>
      <c r="I41" s="53">
        <v>51120010</v>
      </c>
      <c r="J41" s="53" t="s">
        <v>1927</v>
      </c>
      <c r="K41" s="53" t="s">
        <v>1041</v>
      </c>
    </row>
    <row r="42" spans="1:11" ht="15.75">
      <c r="A42" s="3"/>
      <c r="B42" s="4" t="s">
        <v>1810</v>
      </c>
      <c r="C42" s="4" t="s">
        <v>1828</v>
      </c>
      <c r="D42" s="4" t="s">
        <v>8</v>
      </c>
      <c r="E42" s="4" t="s">
        <v>1081</v>
      </c>
      <c r="F42" s="4" t="s">
        <v>1067</v>
      </c>
      <c r="G42" s="4" t="s">
        <v>160</v>
      </c>
      <c r="H42" s="11">
        <v>459</v>
      </c>
      <c r="I42" s="4">
        <v>51220014</v>
      </c>
      <c r="J42" s="4" t="s">
        <v>1927</v>
      </c>
      <c r="K42" s="4" t="s">
        <v>1041</v>
      </c>
    </row>
    <row r="43" spans="1:11" ht="15.75">
      <c r="A43" s="3"/>
      <c r="B43" s="4" t="s">
        <v>1810</v>
      </c>
      <c r="C43" s="4" t="s">
        <v>1828</v>
      </c>
      <c r="D43" s="4" t="s">
        <v>8</v>
      </c>
      <c r="E43" s="4" t="s">
        <v>1045</v>
      </c>
      <c r="F43" s="4" t="s">
        <v>1046</v>
      </c>
      <c r="G43" s="4" t="s">
        <v>160</v>
      </c>
      <c r="H43" s="11">
        <v>2500</v>
      </c>
      <c r="I43" s="4">
        <v>51220015</v>
      </c>
      <c r="J43" s="4" t="s">
        <v>1927</v>
      </c>
      <c r="K43" s="4" t="s">
        <v>1041</v>
      </c>
    </row>
    <row r="44" spans="1:11" ht="15.75">
      <c r="A44" s="3"/>
      <c r="B44" s="4" t="s">
        <v>1810</v>
      </c>
      <c r="C44" s="4" t="s">
        <v>1828</v>
      </c>
      <c r="D44" s="4" t="s">
        <v>8</v>
      </c>
      <c r="E44" s="4" t="s">
        <v>1082</v>
      </c>
      <c r="F44" s="4" t="s">
        <v>1051</v>
      </c>
      <c r="G44" s="4" t="s">
        <v>160</v>
      </c>
      <c r="H44" s="11">
        <v>545</v>
      </c>
      <c r="I44" s="4">
        <v>56620005</v>
      </c>
      <c r="J44" s="4" t="s">
        <v>1927</v>
      </c>
      <c r="K44" s="4" t="s">
        <v>1041</v>
      </c>
    </row>
    <row r="45" spans="1:11" ht="15.75">
      <c r="A45" s="3"/>
      <c r="B45" s="4" t="s">
        <v>1810</v>
      </c>
      <c r="C45" s="4" t="s">
        <v>1829</v>
      </c>
      <c r="D45" s="4" t="s">
        <v>8</v>
      </c>
      <c r="E45" s="4" t="s">
        <v>1083</v>
      </c>
      <c r="F45" s="4" t="s">
        <v>1084</v>
      </c>
      <c r="G45" s="20" t="s">
        <v>533</v>
      </c>
      <c r="H45" s="11">
        <v>1200</v>
      </c>
      <c r="I45" s="4">
        <v>51520018</v>
      </c>
      <c r="J45" s="4" t="s">
        <v>1062</v>
      </c>
      <c r="K45" s="4" t="s">
        <v>1041</v>
      </c>
    </row>
    <row r="46" spans="1:11" ht="15.75">
      <c r="A46" s="3"/>
      <c r="B46" s="4" t="s">
        <v>1810</v>
      </c>
      <c r="C46" s="4" t="s">
        <v>1829</v>
      </c>
      <c r="D46" s="4" t="s">
        <v>8</v>
      </c>
      <c r="E46" s="4" t="s">
        <v>1064</v>
      </c>
      <c r="F46" s="4" t="s">
        <v>1086</v>
      </c>
      <c r="G46" s="20" t="s">
        <v>1754</v>
      </c>
      <c r="H46" s="11">
        <v>1600</v>
      </c>
      <c r="I46" s="4">
        <v>51520019</v>
      </c>
      <c r="J46" s="4" t="s">
        <v>1085</v>
      </c>
      <c r="K46" s="4" t="s">
        <v>1041</v>
      </c>
    </row>
    <row r="47" spans="1:11" ht="15.75">
      <c r="A47" s="3"/>
      <c r="B47" s="4" t="s">
        <v>1810</v>
      </c>
      <c r="C47" s="4" t="s">
        <v>1829</v>
      </c>
      <c r="D47" s="4" t="s">
        <v>15</v>
      </c>
      <c r="E47" s="4" t="s">
        <v>1087</v>
      </c>
      <c r="F47" s="4" t="s">
        <v>77</v>
      </c>
      <c r="G47" s="4" t="s">
        <v>14</v>
      </c>
      <c r="H47" s="11">
        <v>150</v>
      </c>
      <c r="I47" s="4">
        <v>51520020</v>
      </c>
      <c r="J47" s="4" t="s">
        <v>1085</v>
      </c>
      <c r="K47" s="4" t="s">
        <v>1041</v>
      </c>
    </row>
    <row r="48" spans="1:11" ht="15.75">
      <c r="A48" s="3"/>
      <c r="B48" s="4" t="s">
        <v>1810</v>
      </c>
      <c r="C48" s="4" t="s">
        <v>1829</v>
      </c>
      <c r="D48" s="4" t="s">
        <v>8</v>
      </c>
      <c r="E48" s="4" t="s">
        <v>1088</v>
      </c>
      <c r="F48" s="4" t="s">
        <v>77</v>
      </c>
      <c r="G48" s="20" t="s">
        <v>533</v>
      </c>
      <c r="H48" s="11">
        <v>100</v>
      </c>
      <c r="I48" s="4">
        <v>51520021</v>
      </c>
      <c r="J48" s="4" t="s">
        <v>1085</v>
      </c>
      <c r="K48" s="4" t="s">
        <v>1041</v>
      </c>
    </row>
    <row r="49" spans="1:11" ht="15.75">
      <c r="A49" s="3"/>
      <c r="B49" s="4" t="s">
        <v>1810</v>
      </c>
      <c r="C49" s="4" t="s">
        <v>1829</v>
      </c>
      <c r="D49" s="4" t="s">
        <v>8</v>
      </c>
      <c r="E49" s="4" t="s">
        <v>105</v>
      </c>
      <c r="F49" s="4" t="s">
        <v>77</v>
      </c>
      <c r="G49" s="20" t="s">
        <v>533</v>
      </c>
      <c r="H49" s="11">
        <v>50</v>
      </c>
      <c r="I49" s="4">
        <v>51520022</v>
      </c>
      <c r="J49" s="4" t="s">
        <v>1085</v>
      </c>
      <c r="K49" s="4" t="s">
        <v>1041</v>
      </c>
    </row>
    <row r="50" spans="1:11" ht="15.75">
      <c r="A50" s="3"/>
      <c r="B50" s="4" t="s">
        <v>1810</v>
      </c>
      <c r="C50" s="4" t="s">
        <v>1829</v>
      </c>
      <c r="D50" s="4" t="s">
        <v>8</v>
      </c>
      <c r="E50" s="4" t="s">
        <v>877</v>
      </c>
      <c r="G50" s="4" t="s">
        <v>160</v>
      </c>
      <c r="H50" s="11">
        <v>300</v>
      </c>
      <c r="I50" s="4">
        <v>51120011</v>
      </c>
      <c r="J50" s="4" t="s">
        <v>1085</v>
      </c>
      <c r="K50" s="4" t="s">
        <v>1041</v>
      </c>
    </row>
    <row r="51" spans="1:11" ht="15.75">
      <c r="A51" s="3"/>
      <c r="B51" s="4" t="s">
        <v>1810</v>
      </c>
      <c r="C51" s="4" t="s">
        <v>1829</v>
      </c>
      <c r="D51" s="4" t="s">
        <v>8</v>
      </c>
      <c r="E51" s="4" t="s">
        <v>1089</v>
      </c>
      <c r="F51" s="4" t="s">
        <v>1090</v>
      </c>
      <c r="G51" s="4" t="s">
        <v>14</v>
      </c>
      <c r="H51" s="11">
        <v>850</v>
      </c>
      <c r="I51" s="4">
        <v>56620006</v>
      </c>
      <c r="J51" s="4" t="s">
        <v>1085</v>
      </c>
      <c r="K51" s="4" t="s">
        <v>1041</v>
      </c>
    </row>
    <row r="52" spans="1:11" ht="15.75">
      <c r="A52" s="3"/>
      <c r="B52" s="4" t="s">
        <v>1810</v>
      </c>
      <c r="C52" s="4" t="s">
        <v>1829</v>
      </c>
      <c r="D52" s="4" t="s">
        <v>8</v>
      </c>
      <c r="E52" s="4" t="s">
        <v>1091</v>
      </c>
      <c r="F52" s="4" t="s">
        <v>582</v>
      </c>
      <c r="G52" s="4" t="s">
        <v>14</v>
      </c>
      <c r="H52" s="11">
        <v>900</v>
      </c>
      <c r="I52" s="4">
        <v>51120012</v>
      </c>
      <c r="J52" s="4" t="s">
        <v>1085</v>
      </c>
      <c r="K52" s="4" t="s">
        <v>1041</v>
      </c>
    </row>
    <row r="53" spans="1:11" ht="15.75">
      <c r="A53" s="3"/>
      <c r="B53" s="4" t="s">
        <v>1810</v>
      </c>
      <c r="C53" s="4" t="s">
        <v>1829</v>
      </c>
      <c r="D53" s="4" t="s">
        <v>8</v>
      </c>
      <c r="E53" s="4" t="s">
        <v>29</v>
      </c>
      <c r="F53" s="4" t="s">
        <v>1092</v>
      </c>
      <c r="G53" s="4" t="s">
        <v>160</v>
      </c>
      <c r="H53" s="11">
        <v>400</v>
      </c>
      <c r="I53" s="4">
        <v>51520023</v>
      </c>
      <c r="J53" s="4" t="s">
        <v>1085</v>
      </c>
      <c r="K53" s="4" t="s">
        <v>1041</v>
      </c>
    </row>
    <row r="54" spans="1:11" ht="15.75">
      <c r="A54" s="3"/>
      <c r="B54" s="4" t="s">
        <v>1810</v>
      </c>
      <c r="C54" s="4" t="s">
        <v>1829</v>
      </c>
      <c r="D54" s="4" t="s">
        <v>8</v>
      </c>
      <c r="E54" s="4" t="s">
        <v>1093</v>
      </c>
      <c r="F54" s="4" t="s">
        <v>582</v>
      </c>
      <c r="G54" s="4" t="s">
        <v>160</v>
      </c>
      <c r="H54" s="11">
        <v>459</v>
      </c>
      <c r="I54" s="4">
        <v>51220016</v>
      </c>
      <c r="J54" s="4" t="s">
        <v>1085</v>
      </c>
      <c r="K54" s="4" t="s">
        <v>1041</v>
      </c>
    </row>
    <row r="55" spans="1:11" ht="15.75">
      <c r="A55" s="3"/>
      <c r="B55" s="4" t="s">
        <v>1810</v>
      </c>
      <c r="C55" s="4" t="s">
        <v>1829</v>
      </c>
      <c r="D55" s="4" t="s">
        <v>8</v>
      </c>
      <c r="E55" s="4" t="s">
        <v>1045</v>
      </c>
      <c r="F55" s="4" t="s">
        <v>1046</v>
      </c>
      <c r="G55" s="4" t="s">
        <v>160</v>
      </c>
      <c r="H55" s="11">
        <v>2500</v>
      </c>
      <c r="I55" s="4">
        <v>51220017</v>
      </c>
      <c r="J55" s="4" t="s">
        <v>1085</v>
      </c>
      <c r="K55" s="4" t="s">
        <v>1041</v>
      </c>
    </row>
    <row r="56" spans="1:11" ht="15.75">
      <c r="A56" s="3"/>
      <c r="B56" s="4" t="s">
        <v>1810</v>
      </c>
      <c r="C56" s="4" t="s">
        <v>1829</v>
      </c>
      <c r="D56" s="4" t="s">
        <v>8</v>
      </c>
      <c r="E56" s="4" t="s">
        <v>1094</v>
      </c>
      <c r="F56" s="4" t="s">
        <v>582</v>
      </c>
      <c r="G56" s="4" t="s">
        <v>160</v>
      </c>
      <c r="H56" s="11">
        <v>60</v>
      </c>
      <c r="I56" s="4">
        <v>51920003</v>
      </c>
      <c r="J56" s="4" t="s">
        <v>1085</v>
      </c>
      <c r="K56" s="4" t="s">
        <v>1041</v>
      </c>
    </row>
    <row r="57" spans="1:11" ht="15.75">
      <c r="A57" s="3"/>
      <c r="B57" s="4"/>
      <c r="K57" s="4" t="s">
        <v>1041</v>
      </c>
    </row>
    <row r="58" spans="1:11" ht="15.75">
      <c r="A58" s="3"/>
      <c r="B58" s="4" t="s">
        <v>1810</v>
      </c>
      <c r="C58" s="4" t="s">
        <v>1810</v>
      </c>
      <c r="D58" s="4" t="s">
        <v>8</v>
      </c>
      <c r="E58" s="4" t="s">
        <v>1096</v>
      </c>
      <c r="F58" s="4" t="s">
        <v>582</v>
      </c>
      <c r="G58" s="4" t="s">
        <v>160</v>
      </c>
      <c r="H58" s="11">
        <v>3000</v>
      </c>
      <c r="I58" s="4">
        <v>51520025</v>
      </c>
      <c r="J58" s="4" t="s">
        <v>1908</v>
      </c>
      <c r="K58" s="4" t="s">
        <v>1041</v>
      </c>
    </row>
    <row r="59" spans="1:11" ht="15.75">
      <c r="A59" s="3"/>
      <c r="B59" s="4" t="s">
        <v>1810</v>
      </c>
      <c r="C59" s="4" t="s">
        <v>1810</v>
      </c>
      <c r="D59" s="4" t="s">
        <v>8</v>
      </c>
      <c r="E59" s="4" t="s">
        <v>1097</v>
      </c>
      <c r="F59" s="4" t="s">
        <v>582</v>
      </c>
      <c r="G59" s="4" t="s">
        <v>160</v>
      </c>
      <c r="H59" s="11">
        <v>700</v>
      </c>
      <c r="I59" s="4">
        <v>51120013</v>
      </c>
      <c r="J59" s="4" t="s">
        <v>1908</v>
      </c>
      <c r="K59" s="4" t="s">
        <v>1041</v>
      </c>
    </row>
    <row r="60" spans="1:11" ht="15.75">
      <c r="A60" s="3"/>
      <c r="B60" s="4" t="s">
        <v>1810</v>
      </c>
      <c r="C60" s="4" t="s">
        <v>1810</v>
      </c>
      <c r="D60" s="4" t="s">
        <v>8</v>
      </c>
      <c r="E60" s="4" t="s">
        <v>1059</v>
      </c>
      <c r="F60" s="4" t="s">
        <v>582</v>
      </c>
      <c r="G60" s="4" t="s">
        <v>160</v>
      </c>
      <c r="H60" s="11">
        <v>150</v>
      </c>
      <c r="I60" s="4">
        <v>51120014</v>
      </c>
      <c r="J60" s="4" t="s">
        <v>1908</v>
      </c>
      <c r="K60" s="4" t="s">
        <v>1041</v>
      </c>
    </row>
    <row r="61" spans="1:11" ht="15.75">
      <c r="A61" s="3"/>
      <c r="B61" s="4" t="s">
        <v>1810</v>
      </c>
      <c r="C61" s="4" t="s">
        <v>1810</v>
      </c>
      <c r="D61" s="4" t="s">
        <v>8</v>
      </c>
      <c r="E61" s="4" t="s">
        <v>1098</v>
      </c>
      <c r="F61" s="4" t="s">
        <v>582</v>
      </c>
      <c r="G61" s="4" t="s">
        <v>160</v>
      </c>
      <c r="H61" s="11">
        <v>459</v>
      </c>
      <c r="I61" s="4">
        <v>51220018</v>
      </c>
      <c r="J61" s="4" t="s">
        <v>1908</v>
      </c>
      <c r="K61" s="4" t="s">
        <v>1041</v>
      </c>
    </row>
    <row r="62" spans="1:11" ht="15.75">
      <c r="A62" s="3"/>
      <c r="B62" s="4" t="s">
        <v>1810</v>
      </c>
      <c r="C62" s="4" t="s">
        <v>1810</v>
      </c>
      <c r="D62" s="4" t="s">
        <v>8</v>
      </c>
      <c r="E62" s="4" t="s">
        <v>1099</v>
      </c>
      <c r="F62" s="4" t="s">
        <v>582</v>
      </c>
      <c r="G62" s="4" t="s">
        <v>160</v>
      </c>
      <c r="H62" s="11">
        <v>459</v>
      </c>
      <c r="I62" s="4">
        <v>51220019</v>
      </c>
      <c r="J62" s="4" t="s">
        <v>1908</v>
      </c>
      <c r="K62" s="4" t="s">
        <v>1041</v>
      </c>
    </row>
    <row r="63" spans="1:11" ht="15.75">
      <c r="A63" s="3"/>
      <c r="B63" s="4" t="s">
        <v>1810</v>
      </c>
      <c r="C63" s="4" t="s">
        <v>1810</v>
      </c>
      <c r="D63" s="4" t="s">
        <v>8</v>
      </c>
      <c r="E63" s="4" t="s">
        <v>1045</v>
      </c>
      <c r="F63" s="4" t="s">
        <v>1100</v>
      </c>
      <c r="G63" s="4" t="s">
        <v>160</v>
      </c>
      <c r="H63" s="11">
        <v>220</v>
      </c>
      <c r="I63" s="4">
        <v>51220020</v>
      </c>
      <c r="J63" s="4" t="s">
        <v>1908</v>
      </c>
      <c r="K63" s="4" t="s">
        <v>1041</v>
      </c>
    </row>
    <row r="64" spans="1:11" ht="15.75">
      <c r="A64" s="3"/>
      <c r="B64" s="4" t="s">
        <v>1810</v>
      </c>
      <c r="C64" s="4" t="s">
        <v>1810</v>
      </c>
      <c r="D64" s="4" t="s">
        <v>8</v>
      </c>
      <c r="E64" s="4" t="s">
        <v>1101</v>
      </c>
      <c r="F64" s="4" t="s">
        <v>1102</v>
      </c>
      <c r="G64" s="4" t="s">
        <v>160</v>
      </c>
      <c r="H64" s="11">
        <v>2000</v>
      </c>
      <c r="I64" s="4">
        <v>51220021</v>
      </c>
      <c r="J64" s="4" t="s">
        <v>1908</v>
      </c>
      <c r="K64" s="4" t="s">
        <v>1041</v>
      </c>
    </row>
    <row r="65" spans="1:11" ht="15.75">
      <c r="A65" s="3"/>
      <c r="B65" s="4" t="s">
        <v>1810</v>
      </c>
      <c r="C65" s="4" t="s">
        <v>1810</v>
      </c>
      <c r="D65" s="4" t="s">
        <v>8</v>
      </c>
      <c r="E65" s="4" t="s">
        <v>1103</v>
      </c>
      <c r="F65" s="4" t="s">
        <v>51</v>
      </c>
      <c r="G65" s="20" t="s">
        <v>533</v>
      </c>
      <c r="H65" s="11">
        <v>100</v>
      </c>
      <c r="I65" s="4">
        <v>51520026</v>
      </c>
      <c r="J65" s="4" t="s">
        <v>1908</v>
      </c>
      <c r="K65" s="4" t="s">
        <v>1041</v>
      </c>
    </row>
    <row r="66" spans="1:11" ht="15.75">
      <c r="A66" s="3"/>
      <c r="B66" s="4" t="s">
        <v>1810</v>
      </c>
      <c r="C66" s="4" t="s">
        <v>1810</v>
      </c>
      <c r="D66" s="4" t="s">
        <v>8</v>
      </c>
      <c r="E66" s="4" t="s">
        <v>1104</v>
      </c>
      <c r="F66" s="4" t="s">
        <v>582</v>
      </c>
      <c r="G66" s="4" t="s">
        <v>14</v>
      </c>
      <c r="H66" s="11">
        <v>300</v>
      </c>
      <c r="I66" s="4">
        <v>51220022</v>
      </c>
      <c r="J66" s="4" t="s">
        <v>1908</v>
      </c>
      <c r="K66" s="4" t="s">
        <v>1041</v>
      </c>
    </row>
    <row r="67" spans="1:11" ht="15.75">
      <c r="A67" s="3"/>
      <c r="B67" s="4" t="s">
        <v>1810</v>
      </c>
      <c r="C67" s="4" t="s">
        <v>1810</v>
      </c>
      <c r="D67" s="4" t="s">
        <v>8</v>
      </c>
      <c r="E67" s="4" t="s">
        <v>1105</v>
      </c>
      <c r="F67" s="4" t="s">
        <v>582</v>
      </c>
      <c r="G67" s="20" t="s">
        <v>533</v>
      </c>
      <c r="H67" s="11">
        <v>0</v>
      </c>
      <c r="I67" s="4">
        <v>51920004</v>
      </c>
      <c r="J67" s="4" t="s">
        <v>1908</v>
      </c>
      <c r="K67" s="4" t="s">
        <v>1041</v>
      </c>
    </row>
    <row r="68" spans="1:11" ht="15.75">
      <c r="A68" s="3"/>
      <c r="B68" s="4" t="s">
        <v>1810</v>
      </c>
      <c r="C68" s="4" t="s">
        <v>1810</v>
      </c>
      <c r="D68" s="4" t="s">
        <v>8</v>
      </c>
      <c r="E68" s="4" t="s">
        <v>1106</v>
      </c>
      <c r="F68" s="4" t="s">
        <v>582</v>
      </c>
      <c r="G68" s="4" t="s">
        <v>160</v>
      </c>
      <c r="H68" s="11">
        <v>14000</v>
      </c>
      <c r="I68" s="4">
        <v>51120015</v>
      </c>
      <c r="J68" s="4" t="s">
        <v>1908</v>
      </c>
      <c r="K68" s="4" t="s">
        <v>1041</v>
      </c>
    </row>
    <row r="69" spans="1:11" ht="15.75">
      <c r="A69" s="3"/>
      <c r="B69" s="4" t="s">
        <v>1810</v>
      </c>
      <c r="C69" s="4" t="s">
        <v>1810</v>
      </c>
      <c r="D69" s="4" t="s">
        <v>8</v>
      </c>
      <c r="E69" s="4" t="s">
        <v>1107</v>
      </c>
      <c r="F69" s="4" t="s">
        <v>582</v>
      </c>
      <c r="G69" s="4" t="s">
        <v>160</v>
      </c>
      <c r="H69" s="11">
        <v>600</v>
      </c>
      <c r="I69" s="4">
        <v>51120016</v>
      </c>
      <c r="J69" s="4" t="s">
        <v>1908</v>
      </c>
      <c r="K69" s="4" t="s">
        <v>1041</v>
      </c>
    </row>
    <row r="70" spans="1:11" ht="15.75">
      <c r="A70" s="3"/>
      <c r="B70" s="4" t="s">
        <v>1810</v>
      </c>
      <c r="C70" s="4" t="s">
        <v>1810</v>
      </c>
      <c r="D70" s="4" t="s">
        <v>8</v>
      </c>
      <c r="E70" s="4" t="s">
        <v>1108</v>
      </c>
      <c r="F70" s="4" t="s">
        <v>582</v>
      </c>
      <c r="G70" s="4" t="s">
        <v>160</v>
      </c>
      <c r="H70" s="11">
        <v>459</v>
      </c>
      <c r="I70" s="4">
        <v>51120017</v>
      </c>
      <c r="J70" s="4" t="s">
        <v>1908</v>
      </c>
      <c r="K70" s="4" t="s">
        <v>1041</v>
      </c>
    </row>
    <row r="71" spans="1:11" ht="15.75">
      <c r="A71" s="3"/>
      <c r="B71" s="4" t="s">
        <v>1810</v>
      </c>
      <c r="C71" s="4" t="s">
        <v>1810</v>
      </c>
      <c r="D71" s="4" t="s">
        <v>8</v>
      </c>
      <c r="E71" s="4" t="s">
        <v>1094</v>
      </c>
      <c r="F71" s="4" t="s">
        <v>582</v>
      </c>
      <c r="G71" s="4" t="s">
        <v>160</v>
      </c>
      <c r="H71" s="11">
        <v>60</v>
      </c>
      <c r="I71" s="4">
        <v>51220023</v>
      </c>
      <c r="J71" s="4" t="s">
        <v>1908</v>
      </c>
      <c r="K71" s="4" t="s">
        <v>1041</v>
      </c>
    </row>
    <row r="72" spans="1:11" ht="15.75">
      <c r="A72" s="3"/>
      <c r="B72" s="4" t="s">
        <v>1810</v>
      </c>
      <c r="C72" s="4" t="s">
        <v>1810</v>
      </c>
      <c r="D72" s="4" t="s">
        <v>8</v>
      </c>
      <c r="E72" s="4" t="s">
        <v>1109</v>
      </c>
      <c r="F72" s="4" t="s">
        <v>1110</v>
      </c>
      <c r="G72" s="20" t="s">
        <v>533</v>
      </c>
      <c r="H72" s="11">
        <v>12760</v>
      </c>
      <c r="I72" s="4">
        <v>51520027</v>
      </c>
      <c r="J72" s="4" t="s">
        <v>1908</v>
      </c>
      <c r="K72" s="4" t="s">
        <v>1041</v>
      </c>
    </row>
    <row r="73" spans="1:11" ht="30.75">
      <c r="A73" s="29"/>
      <c r="B73" s="4" t="s">
        <v>1810</v>
      </c>
      <c r="C73" s="34" t="s">
        <v>1829</v>
      </c>
      <c r="D73" s="34" t="s">
        <v>8</v>
      </c>
      <c r="E73" s="44" t="s">
        <v>1568</v>
      </c>
      <c r="F73" s="34" t="s">
        <v>1086</v>
      </c>
      <c r="G73" s="34" t="s">
        <v>160</v>
      </c>
      <c r="H73" s="37">
        <v>8914.6</v>
      </c>
      <c r="I73" s="34">
        <v>51520028</v>
      </c>
      <c r="J73" s="34" t="s">
        <v>1085</v>
      </c>
      <c r="K73" s="31" t="s">
        <v>1041</v>
      </c>
    </row>
    <row r="74" spans="1:11" ht="15.75">
      <c r="B74" s="4" t="s">
        <v>1810</v>
      </c>
      <c r="C74" s="4" t="s">
        <v>1828</v>
      </c>
      <c r="D74" s="34" t="s">
        <v>8</v>
      </c>
      <c r="E74" s="34" t="s">
        <v>1576</v>
      </c>
      <c r="F74" s="34" t="s">
        <v>582</v>
      </c>
      <c r="G74" s="34" t="s">
        <v>160</v>
      </c>
      <c r="H74" s="35">
        <v>1200</v>
      </c>
      <c r="I74" s="34">
        <v>56620007</v>
      </c>
      <c r="J74" s="34" t="s">
        <v>1904</v>
      </c>
      <c r="K74" s="31" t="s">
        <v>1041</v>
      </c>
    </row>
    <row r="75" spans="1:11" ht="15.75">
      <c r="B75" s="4" t="s">
        <v>1810</v>
      </c>
      <c r="C75" s="34" t="s">
        <v>1824</v>
      </c>
      <c r="D75" s="34" t="s">
        <v>8</v>
      </c>
      <c r="E75" s="34" t="s">
        <v>1578</v>
      </c>
      <c r="F75" s="34" t="s">
        <v>77</v>
      </c>
      <c r="G75" s="34" t="s">
        <v>160</v>
      </c>
      <c r="H75" s="35">
        <v>109</v>
      </c>
      <c r="I75" s="34">
        <v>51520029</v>
      </c>
      <c r="J75" s="34" t="s">
        <v>1040</v>
      </c>
      <c r="K75" s="31" t="s">
        <v>1041</v>
      </c>
    </row>
    <row r="76" spans="1:11" ht="15.75">
      <c r="B76" s="4" t="s">
        <v>1810</v>
      </c>
      <c r="C76" s="4" t="s">
        <v>1828</v>
      </c>
      <c r="D76" s="34" t="s">
        <v>8</v>
      </c>
      <c r="E76" s="34" t="s">
        <v>1581</v>
      </c>
      <c r="F76" s="34" t="s">
        <v>582</v>
      </c>
      <c r="G76" s="34" t="s">
        <v>160</v>
      </c>
      <c r="H76" s="35">
        <v>450</v>
      </c>
      <c r="I76" s="34">
        <v>56620008</v>
      </c>
      <c r="J76" s="34" t="s">
        <v>1904</v>
      </c>
      <c r="K76" s="31" t="s">
        <v>1041</v>
      </c>
    </row>
    <row r="77" spans="1:11" ht="15.75">
      <c r="B77" s="4" t="s">
        <v>1810</v>
      </c>
      <c r="C77" s="34" t="s">
        <v>1829</v>
      </c>
      <c r="D77" s="34" t="s">
        <v>8</v>
      </c>
      <c r="E77" s="34" t="s">
        <v>1596</v>
      </c>
      <c r="F77" s="34" t="s">
        <v>582</v>
      </c>
      <c r="G77" s="34" t="s">
        <v>160</v>
      </c>
      <c r="H77" s="35">
        <v>750</v>
      </c>
      <c r="I77" s="34">
        <v>51520030</v>
      </c>
      <c r="J77" s="34" t="s">
        <v>1085</v>
      </c>
      <c r="K77" s="31" t="s">
        <v>1041</v>
      </c>
    </row>
    <row r="78" spans="1:11" ht="15.75">
      <c r="B78" s="4" t="s">
        <v>1810</v>
      </c>
      <c r="C78" s="25" t="s">
        <v>1810</v>
      </c>
      <c r="D78" s="34" t="s">
        <v>8</v>
      </c>
      <c r="E78" s="34" t="s">
        <v>1839</v>
      </c>
      <c r="F78" s="34" t="s">
        <v>1840</v>
      </c>
      <c r="G78" s="34" t="s">
        <v>160</v>
      </c>
      <c r="H78" s="60">
        <v>3899</v>
      </c>
      <c r="I78" s="34">
        <v>51120021</v>
      </c>
      <c r="J78" s="34" t="s">
        <v>1841</v>
      </c>
    </row>
    <row r="79" spans="1:11" ht="15.75">
      <c r="B79" s="4" t="s">
        <v>1810</v>
      </c>
      <c r="C79" s="4" t="s">
        <v>1810</v>
      </c>
      <c r="D79" s="34" t="s">
        <v>8</v>
      </c>
      <c r="E79" s="34" t="s">
        <v>1856</v>
      </c>
      <c r="F79" s="34" t="s">
        <v>1857</v>
      </c>
      <c r="G79" s="34" t="s">
        <v>160</v>
      </c>
      <c r="H79" s="35">
        <v>10900</v>
      </c>
      <c r="I79" s="34">
        <v>51520031</v>
      </c>
      <c r="J79" s="34" t="s">
        <v>1841</v>
      </c>
      <c r="K79" s="31" t="s">
        <v>1041</v>
      </c>
    </row>
    <row r="80" spans="1:11" ht="15.75">
      <c r="B80" s="4" t="s">
        <v>1810</v>
      </c>
      <c r="C80" s="4" t="s">
        <v>1829</v>
      </c>
      <c r="D80" s="34" t="s">
        <v>8</v>
      </c>
      <c r="E80" s="43" t="s">
        <v>106</v>
      </c>
      <c r="F80" s="34" t="s">
        <v>1895</v>
      </c>
      <c r="G80" s="34" t="s">
        <v>160</v>
      </c>
      <c r="H80" s="35">
        <v>8999</v>
      </c>
      <c r="I80" s="4">
        <v>51520033</v>
      </c>
      <c r="J80" s="34" t="s">
        <v>1841</v>
      </c>
    </row>
    <row r="81" spans="2:11" ht="15.75">
      <c r="B81" s="4" t="s">
        <v>1810</v>
      </c>
      <c r="C81" s="4" t="s">
        <v>1824</v>
      </c>
      <c r="D81" s="34" t="s">
        <v>8</v>
      </c>
      <c r="E81" s="34" t="s">
        <v>1903</v>
      </c>
      <c r="F81" s="34" t="s">
        <v>858</v>
      </c>
      <c r="G81" s="34" t="s">
        <v>160</v>
      </c>
      <c r="H81" s="35">
        <v>19460.150000000001</v>
      </c>
      <c r="I81" s="4">
        <v>51520034</v>
      </c>
      <c r="J81" s="34" t="s">
        <v>1040</v>
      </c>
      <c r="K81" s="31" t="s">
        <v>1041</v>
      </c>
    </row>
    <row r="82" spans="2:11" ht="15.75">
      <c r="B82" s="4" t="s">
        <v>1810</v>
      </c>
      <c r="C82" s="4" t="s">
        <v>1824</v>
      </c>
      <c r="D82" s="34" t="s">
        <v>8</v>
      </c>
      <c r="E82" s="4" t="s">
        <v>1906</v>
      </c>
      <c r="F82" s="25" t="s">
        <v>582</v>
      </c>
      <c r="G82" s="34" t="s">
        <v>160</v>
      </c>
      <c r="H82" s="35">
        <v>1749.5</v>
      </c>
      <c r="I82" s="4">
        <v>51120018</v>
      </c>
      <c r="J82" s="34" t="s">
        <v>1040</v>
      </c>
      <c r="K82" s="4" t="s">
        <v>1041</v>
      </c>
    </row>
    <row r="83" spans="2:11" ht="15.75">
      <c r="B83" s="4" t="s">
        <v>1810</v>
      </c>
      <c r="C83" s="4" t="s">
        <v>1828</v>
      </c>
      <c r="D83" s="34" t="s">
        <v>8</v>
      </c>
      <c r="E83" s="34" t="s">
        <v>1907</v>
      </c>
      <c r="F83" s="25" t="s">
        <v>582</v>
      </c>
      <c r="G83" s="34" t="s">
        <v>160</v>
      </c>
      <c r="H83" s="35">
        <v>3499</v>
      </c>
      <c r="I83" s="4">
        <v>51120019</v>
      </c>
      <c r="J83" s="34" t="s">
        <v>1904</v>
      </c>
      <c r="K83" s="4" t="s">
        <v>1041</v>
      </c>
    </row>
    <row r="84" spans="2:11" ht="15.75">
      <c r="B84" s="4" t="s">
        <v>1810</v>
      </c>
      <c r="C84" s="4" t="s">
        <v>1825</v>
      </c>
      <c r="D84" s="34" t="s">
        <v>8</v>
      </c>
      <c r="E84" s="34" t="s">
        <v>1906</v>
      </c>
      <c r="F84" s="25" t="s">
        <v>582</v>
      </c>
      <c r="G84" s="34" t="s">
        <v>160</v>
      </c>
      <c r="H84" s="35">
        <v>3499</v>
      </c>
      <c r="I84" s="4">
        <v>51120020</v>
      </c>
      <c r="J84" s="34" t="s">
        <v>1905</v>
      </c>
      <c r="K84" s="4" t="s">
        <v>1041</v>
      </c>
    </row>
    <row r="85" spans="2:11" ht="15.75">
      <c r="B85" s="4" t="s">
        <v>1810</v>
      </c>
      <c r="C85" s="4" t="s">
        <v>1810</v>
      </c>
      <c r="D85" s="34" t="s">
        <v>8</v>
      </c>
      <c r="E85" s="34" t="s">
        <v>1938</v>
      </c>
      <c r="F85" s="4" t="s">
        <v>10</v>
      </c>
      <c r="G85" s="34" t="s">
        <v>160</v>
      </c>
      <c r="H85" s="11">
        <v>22490</v>
      </c>
      <c r="I85" s="4">
        <v>51520035</v>
      </c>
      <c r="J85" s="34" t="s">
        <v>1908</v>
      </c>
      <c r="K85" s="4" t="s">
        <v>1041</v>
      </c>
    </row>
    <row r="86" spans="2:11" ht="15.75">
      <c r="B86" s="4" t="s">
        <v>1810</v>
      </c>
      <c r="C86" s="4" t="s">
        <v>1810</v>
      </c>
      <c r="D86" s="34" t="s">
        <v>8</v>
      </c>
      <c r="E86" s="34" t="s">
        <v>895</v>
      </c>
      <c r="F86" s="4" t="s">
        <v>1952</v>
      </c>
      <c r="G86" s="34" t="s">
        <v>160</v>
      </c>
      <c r="H86" s="28">
        <v>596.4</v>
      </c>
      <c r="I86" s="4">
        <v>56620009</v>
      </c>
      <c r="J86" s="34" t="s">
        <v>1908</v>
      </c>
      <c r="K86" s="4" t="s">
        <v>1041</v>
      </c>
    </row>
    <row r="87" spans="2:11" ht="15.75">
      <c r="I87" s="4">
        <v>51520036</v>
      </c>
    </row>
    <row r="88" spans="2:11">
      <c r="F88" t="s">
        <v>1942</v>
      </c>
    </row>
    <row r="91" spans="2:11" ht="15.75">
      <c r="B91" s="4" t="s">
        <v>1810</v>
      </c>
      <c r="C91" s="4" t="s">
        <v>1810</v>
      </c>
      <c r="D91" s="34" t="s">
        <v>145</v>
      </c>
      <c r="E91" s="34" t="s">
        <v>1738</v>
      </c>
      <c r="F91" s="34" t="s">
        <v>1580</v>
      </c>
      <c r="G91" s="34" t="s">
        <v>160</v>
      </c>
      <c r="H91" s="34" t="s">
        <v>582</v>
      </c>
      <c r="I91" s="34" t="s">
        <v>582</v>
      </c>
      <c r="J91" s="34" t="s">
        <v>1736</v>
      </c>
      <c r="K91" s="31" t="s">
        <v>1737</v>
      </c>
    </row>
    <row r="92" spans="2:11" ht="15.75">
      <c r="B92" s="4" t="s">
        <v>1810</v>
      </c>
      <c r="C92" s="4" t="s">
        <v>1810</v>
      </c>
      <c r="D92" s="34" t="s">
        <v>62</v>
      </c>
      <c r="E92" s="34" t="s">
        <v>1735</v>
      </c>
      <c r="F92" s="34" t="s">
        <v>582</v>
      </c>
      <c r="G92" s="34" t="s">
        <v>160</v>
      </c>
      <c r="H92" s="34" t="s">
        <v>582</v>
      </c>
      <c r="I92" s="34" t="s">
        <v>582</v>
      </c>
      <c r="J92" s="34" t="s">
        <v>1736</v>
      </c>
      <c r="K92" s="31" t="s">
        <v>1737</v>
      </c>
    </row>
    <row r="93" spans="2:11" ht="15.75">
      <c r="B93" s="4" t="s">
        <v>1810</v>
      </c>
      <c r="C93" s="4" t="s">
        <v>1824</v>
      </c>
      <c r="D93" s="34" t="s">
        <v>8</v>
      </c>
      <c r="E93" s="34" t="s">
        <v>1740</v>
      </c>
      <c r="F93" s="34" t="s">
        <v>582</v>
      </c>
      <c r="G93" s="34" t="s">
        <v>160</v>
      </c>
      <c r="H93" s="34" t="s">
        <v>582</v>
      </c>
      <c r="I93" s="34" t="s">
        <v>582</v>
      </c>
      <c r="J93" s="34" t="s">
        <v>1040</v>
      </c>
      <c r="K93" s="31" t="s">
        <v>1737</v>
      </c>
    </row>
    <row r="94" spans="2:11" ht="15.75">
      <c r="B94" s="4" t="s">
        <v>1810</v>
      </c>
      <c r="C94" s="4" t="s">
        <v>1824</v>
      </c>
      <c r="D94" s="34" t="s">
        <v>8</v>
      </c>
      <c r="E94" s="34" t="s">
        <v>1741</v>
      </c>
      <c r="F94" s="34" t="s">
        <v>582</v>
      </c>
      <c r="G94" s="34" t="s">
        <v>160</v>
      </c>
      <c r="H94" s="34" t="s">
        <v>582</v>
      </c>
      <c r="I94" s="34" t="s">
        <v>582</v>
      </c>
      <c r="J94" s="34" t="s">
        <v>1040</v>
      </c>
      <c r="K94" s="31" t="s">
        <v>1737</v>
      </c>
    </row>
    <row r="95" spans="2:11" ht="15.75">
      <c r="B95" s="4" t="s">
        <v>1810</v>
      </c>
      <c r="C95" s="4" t="s">
        <v>1810</v>
      </c>
      <c r="D95" s="34" t="s">
        <v>8</v>
      </c>
      <c r="E95" s="34" t="s">
        <v>1739</v>
      </c>
      <c r="F95" s="34" t="s">
        <v>582</v>
      </c>
      <c r="G95" s="34" t="s">
        <v>160</v>
      </c>
      <c r="H95" s="34" t="s">
        <v>582</v>
      </c>
      <c r="I95" s="34" t="s">
        <v>582</v>
      </c>
      <c r="J95" s="34" t="s">
        <v>1736</v>
      </c>
      <c r="K95" s="31" t="s">
        <v>1737</v>
      </c>
    </row>
  </sheetData>
  <pageMargins left="0.7" right="0.7" top="0.75" bottom="0.75" header="0.3" footer="0.3"/>
  <pageSetup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3:M20"/>
  <sheetViews>
    <sheetView workbookViewId="0">
      <selection activeCell="A18" sqref="A18:XFD18"/>
    </sheetView>
  </sheetViews>
  <sheetFormatPr baseColWidth="10" defaultRowHeight="15"/>
  <cols>
    <col min="2" max="2" width="37.85546875" customWidth="1"/>
    <col min="3" max="3" width="13.140625" bestFit="1" customWidth="1"/>
    <col min="4" max="4" width="60.7109375" bestFit="1" customWidth="1"/>
    <col min="5" max="5" width="35.140625" bestFit="1" customWidth="1"/>
    <col min="6" max="6" width="14.140625" bestFit="1" customWidth="1"/>
    <col min="7" max="7" width="22.85546875" bestFit="1" customWidth="1"/>
    <col min="9" max="9" width="20.28515625" bestFit="1" customWidth="1"/>
  </cols>
  <sheetData>
    <row r="3" spans="1:13" ht="20.25">
      <c r="A3" s="3"/>
      <c r="B3" s="9" t="s">
        <v>0</v>
      </c>
      <c r="C3" s="9" t="s">
        <v>1</v>
      </c>
      <c r="D3" s="9" t="s">
        <v>950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/>
      <c r="K3" s="9"/>
      <c r="M3" s="9"/>
    </row>
    <row r="5" spans="1:13" ht="15.75">
      <c r="A5" s="3"/>
      <c r="B5" s="4" t="s">
        <v>1823</v>
      </c>
      <c r="C5" s="4" t="s">
        <v>8</v>
      </c>
      <c r="D5" s="4" t="s">
        <v>1112</v>
      </c>
      <c r="E5" s="4" t="s">
        <v>582</v>
      </c>
      <c r="F5" s="4" t="s">
        <v>160</v>
      </c>
      <c r="G5" s="11">
        <v>2800</v>
      </c>
      <c r="H5" s="4">
        <v>51121002</v>
      </c>
      <c r="I5" s="4" t="s">
        <v>1111</v>
      </c>
    </row>
    <row r="7" spans="1:13" ht="15.75">
      <c r="A7" s="3"/>
      <c r="B7" s="4" t="s">
        <v>1823</v>
      </c>
      <c r="C7" s="4" t="s">
        <v>8</v>
      </c>
      <c r="D7" s="4" t="s">
        <v>1114</v>
      </c>
      <c r="E7" s="4" t="s">
        <v>1115</v>
      </c>
      <c r="F7" s="4" t="s">
        <v>160</v>
      </c>
      <c r="G7" s="11">
        <v>8000</v>
      </c>
      <c r="H7" s="4">
        <v>51521002</v>
      </c>
      <c r="I7" s="4" t="s">
        <v>1111</v>
      </c>
    </row>
    <row r="8" spans="1:13" ht="15.75">
      <c r="A8" s="3"/>
      <c r="B8" s="4" t="s">
        <v>1823</v>
      </c>
      <c r="C8" s="4" t="s">
        <v>8</v>
      </c>
      <c r="D8" s="4" t="s">
        <v>1116</v>
      </c>
      <c r="E8" s="4" t="s">
        <v>570</v>
      </c>
      <c r="F8" s="4" t="s">
        <v>160</v>
      </c>
      <c r="G8" s="11">
        <v>500</v>
      </c>
      <c r="H8" s="4">
        <v>51521003</v>
      </c>
      <c r="I8" s="4" t="s">
        <v>1111</v>
      </c>
    </row>
    <row r="9" spans="1:13" ht="15.75">
      <c r="A9" s="3"/>
      <c r="B9" s="4" t="s">
        <v>1823</v>
      </c>
      <c r="C9" s="4" t="s">
        <v>8</v>
      </c>
      <c r="D9" s="4" t="s">
        <v>1117</v>
      </c>
      <c r="E9" s="4" t="s">
        <v>1118</v>
      </c>
      <c r="F9" s="4" t="s">
        <v>160</v>
      </c>
      <c r="G9" s="11">
        <v>2500</v>
      </c>
      <c r="H9" s="4">
        <v>51521004</v>
      </c>
      <c r="I9" s="4" t="s">
        <v>1111</v>
      </c>
    </row>
    <row r="10" spans="1:13" ht="15.75">
      <c r="A10" s="3"/>
      <c r="B10" s="4" t="s">
        <v>1823</v>
      </c>
      <c r="C10" s="4" t="s">
        <v>8</v>
      </c>
      <c r="D10" s="4" t="s">
        <v>1119</v>
      </c>
      <c r="E10" s="4" t="s">
        <v>582</v>
      </c>
      <c r="F10" s="4" t="s">
        <v>160</v>
      </c>
      <c r="G10" s="11">
        <v>100</v>
      </c>
      <c r="H10" s="4">
        <v>56621001</v>
      </c>
      <c r="I10" s="4" t="s">
        <v>1111</v>
      </c>
    </row>
    <row r="11" spans="1:13" ht="15.75">
      <c r="A11" s="3"/>
      <c r="B11" s="4" t="s">
        <v>1823</v>
      </c>
      <c r="C11" s="4" t="s">
        <v>8</v>
      </c>
      <c r="D11" s="4" t="s">
        <v>1120</v>
      </c>
      <c r="E11" s="4" t="s">
        <v>582</v>
      </c>
      <c r="F11" s="4" t="s">
        <v>160</v>
      </c>
      <c r="G11" s="11">
        <v>482</v>
      </c>
      <c r="H11" s="4">
        <v>51121003</v>
      </c>
      <c r="I11" s="4" t="s">
        <v>1111</v>
      </c>
    </row>
    <row r="12" spans="1:13" ht="15.75">
      <c r="A12" s="3"/>
      <c r="B12" s="4" t="s">
        <v>1823</v>
      </c>
      <c r="C12" s="4" t="s">
        <v>8</v>
      </c>
      <c r="D12" s="4" t="s">
        <v>1121</v>
      </c>
      <c r="E12" s="4" t="s">
        <v>80</v>
      </c>
      <c r="F12" s="4" t="s">
        <v>160</v>
      </c>
      <c r="G12" s="11">
        <v>220</v>
      </c>
      <c r="H12" s="4">
        <v>51221001</v>
      </c>
      <c r="I12" s="4" t="s">
        <v>1111</v>
      </c>
    </row>
    <row r="13" spans="1:13" ht="15.75">
      <c r="A13" s="3"/>
      <c r="B13" s="4" t="s">
        <v>1823</v>
      </c>
      <c r="C13" s="4" t="s">
        <v>8</v>
      </c>
      <c r="D13" s="4" t="s">
        <v>1122</v>
      </c>
      <c r="E13" s="4" t="s">
        <v>582</v>
      </c>
      <c r="F13" s="4" t="s">
        <v>160</v>
      </c>
      <c r="G13" s="11">
        <v>350</v>
      </c>
      <c r="H13" s="4">
        <v>51121004</v>
      </c>
      <c r="I13" s="4" t="s">
        <v>1111</v>
      </c>
    </row>
    <row r="14" spans="1:13" ht="15.75">
      <c r="A14" s="3"/>
      <c r="B14" s="4" t="s">
        <v>1823</v>
      </c>
      <c r="C14" s="4" t="s">
        <v>8</v>
      </c>
      <c r="D14" s="4" t="s">
        <v>91</v>
      </c>
      <c r="E14" s="4" t="s">
        <v>1123</v>
      </c>
      <c r="F14" s="4" t="s">
        <v>533</v>
      </c>
      <c r="G14" s="11">
        <v>600</v>
      </c>
      <c r="H14" s="4">
        <v>51521005</v>
      </c>
      <c r="I14" s="4" t="s">
        <v>1111</v>
      </c>
    </row>
    <row r="15" spans="1:13" ht="15.75">
      <c r="A15" s="3"/>
      <c r="B15" s="4" t="s">
        <v>1823</v>
      </c>
      <c r="C15" s="4" t="s">
        <v>8</v>
      </c>
      <c r="D15" s="4" t="s">
        <v>343</v>
      </c>
      <c r="E15" s="4" t="s">
        <v>1124</v>
      </c>
      <c r="F15" s="4" t="s">
        <v>533</v>
      </c>
      <c r="G15" s="11">
        <v>400</v>
      </c>
      <c r="H15" s="4">
        <v>51521006</v>
      </c>
      <c r="I15" s="4" t="s">
        <v>1111</v>
      </c>
    </row>
    <row r="16" spans="1:13" ht="15.75">
      <c r="A16" s="3"/>
      <c r="B16" s="4" t="s">
        <v>1823</v>
      </c>
      <c r="C16" s="4" t="s">
        <v>8</v>
      </c>
      <c r="D16" s="4" t="s">
        <v>1125</v>
      </c>
      <c r="E16" s="4" t="s">
        <v>1126</v>
      </c>
      <c r="F16" s="4" t="s">
        <v>533</v>
      </c>
      <c r="G16" s="11">
        <v>400</v>
      </c>
      <c r="H16" s="4">
        <v>51521007</v>
      </c>
      <c r="I16" s="4" t="s">
        <v>1111</v>
      </c>
    </row>
    <row r="17" spans="1:13" ht="15.75">
      <c r="A17" s="3"/>
      <c r="B17" s="4" t="s">
        <v>1823</v>
      </c>
      <c r="C17" s="4" t="s">
        <v>8</v>
      </c>
      <c r="D17" s="4" t="s">
        <v>1858</v>
      </c>
      <c r="E17" s="4" t="s">
        <v>1859</v>
      </c>
      <c r="F17" s="4" t="s">
        <v>160</v>
      </c>
      <c r="G17" s="11">
        <v>9500</v>
      </c>
      <c r="H17" s="4">
        <v>51521008</v>
      </c>
      <c r="I17" s="4" t="s">
        <v>1111</v>
      </c>
      <c r="M17" s="4"/>
    </row>
    <row r="18" spans="1:13" ht="15.75">
      <c r="A18" s="3"/>
      <c r="B18" s="4" t="s">
        <v>1823</v>
      </c>
      <c r="C18" s="4" t="s">
        <v>8</v>
      </c>
      <c r="D18" s="4" t="s">
        <v>1403</v>
      </c>
      <c r="E18" s="4" t="s">
        <v>1280</v>
      </c>
      <c r="F18" s="4" t="s">
        <v>160</v>
      </c>
      <c r="G18" s="11">
        <v>1299</v>
      </c>
      <c r="H18" s="4">
        <v>51134001</v>
      </c>
      <c r="I18" s="4" t="s">
        <v>1111</v>
      </c>
    </row>
    <row r="20" spans="1:13" ht="15.75">
      <c r="B20" s="4" t="s">
        <v>1823</v>
      </c>
      <c r="C20" s="4" t="s">
        <v>8</v>
      </c>
      <c r="D20" s="4" t="s">
        <v>1742</v>
      </c>
      <c r="E20" s="4" t="s">
        <v>582</v>
      </c>
      <c r="F20" s="4" t="s">
        <v>160</v>
      </c>
      <c r="G20" s="4" t="s">
        <v>582</v>
      </c>
      <c r="H20" s="4" t="s">
        <v>582</v>
      </c>
      <c r="I20" s="4" t="s">
        <v>1111</v>
      </c>
    </row>
  </sheetData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  <pageSetUpPr fitToPage="1"/>
  </sheetPr>
  <dimension ref="A3:M15"/>
  <sheetViews>
    <sheetView workbookViewId="0">
      <selection activeCell="E22" sqref="E22"/>
    </sheetView>
  </sheetViews>
  <sheetFormatPr baseColWidth="10" defaultRowHeight="15"/>
  <cols>
    <col min="2" max="2" width="37.140625" customWidth="1"/>
    <col min="3" max="3" width="31.42578125" bestFit="1" customWidth="1"/>
    <col min="4" max="4" width="13.140625" bestFit="1" customWidth="1"/>
    <col min="5" max="5" width="84.7109375" bestFit="1" customWidth="1"/>
    <col min="6" max="6" width="20.7109375" bestFit="1" customWidth="1"/>
    <col min="7" max="7" width="22.85546875" bestFit="1" customWidth="1"/>
    <col min="8" max="8" width="19.85546875" bestFit="1" customWidth="1"/>
    <col min="9" max="9" width="20.28515625" bestFit="1" customWidth="1"/>
    <col min="13" max="13" width="20.28515625" bestFit="1" customWidth="1"/>
  </cols>
  <sheetData>
    <row r="3" spans="1:13" ht="20.25">
      <c r="A3" s="3"/>
      <c r="B3" s="9" t="s">
        <v>0</v>
      </c>
      <c r="C3" s="9" t="s">
        <v>1127</v>
      </c>
      <c r="D3" s="9" t="s">
        <v>1</v>
      </c>
      <c r="E3" s="9" t="s">
        <v>950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 t="s">
        <v>1811</v>
      </c>
      <c r="C4" s="4" t="s">
        <v>1220</v>
      </c>
      <c r="D4" s="4" t="s">
        <v>8</v>
      </c>
      <c r="E4" s="4" t="s">
        <v>1221</v>
      </c>
      <c r="F4" s="4" t="s">
        <v>160</v>
      </c>
      <c r="G4" s="11">
        <v>6455.4</v>
      </c>
      <c r="H4" s="4">
        <v>51522001</v>
      </c>
      <c r="I4" s="4" t="s">
        <v>1744</v>
      </c>
    </row>
    <row r="5" spans="1:13" ht="15.75">
      <c r="A5" s="3"/>
      <c r="B5" s="4" t="s">
        <v>1811</v>
      </c>
      <c r="C5" s="4" t="s">
        <v>1220</v>
      </c>
      <c r="D5" s="4" t="s">
        <v>8</v>
      </c>
      <c r="E5" s="4" t="s">
        <v>1222</v>
      </c>
      <c r="F5" s="4" t="s">
        <v>160</v>
      </c>
      <c r="G5" s="11">
        <v>100</v>
      </c>
      <c r="H5" s="6" t="s">
        <v>40</v>
      </c>
      <c r="I5" s="4" t="s">
        <v>1744</v>
      </c>
    </row>
    <row r="6" spans="1:13" ht="15.75">
      <c r="A6" s="3"/>
      <c r="B6" s="4" t="s">
        <v>1811</v>
      </c>
      <c r="C6" s="4" t="s">
        <v>1220</v>
      </c>
      <c r="D6" s="4" t="s">
        <v>8</v>
      </c>
      <c r="E6" s="4" t="s">
        <v>1223</v>
      </c>
      <c r="F6" s="4" t="s">
        <v>160</v>
      </c>
      <c r="G6" s="11">
        <v>449</v>
      </c>
      <c r="H6" s="4">
        <v>51222001</v>
      </c>
      <c r="I6" s="4" t="s">
        <v>1744</v>
      </c>
    </row>
    <row r="7" spans="1:13" ht="15.75">
      <c r="A7" s="3"/>
      <c r="B7" s="4" t="s">
        <v>1811</v>
      </c>
      <c r="C7" s="4" t="s">
        <v>1220</v>
      </c>
      <c r="D7" s="4" t="s">
        <v>8</v>
      </c>
      <c r="E7" s="4" t="s">
        <v>1224</v>
      </c>
      <c r="F7" s="4" t="s">
        <v>81</v>
      </c>
      <c r="G7" s="11">
        <v>360</v>
      </c>
      <c r="H7" s="4">
        <v>51122001</v>
      </c>
      <c r="I7" s="4" t="s">
        <v>1744</v>
      </c>
    </row>
    <row r="8" spans="1:13" ht="15.75">
      <c r="A8" s="3"/>
      <c r="B8" s="4" t="s">
        <v>1811</v>
      </c>
      <c r="C8" s="4" t="s">
        <v>1225</v>
      </c>
      <c r="D8" s="4" t="s">
        <v>8</v>
      </c>
      <c r="E8" s="4" t="s">
        <v>1226</v>
      </c>
      <c r="F8" s="4" t="s">
        <v>160</v>
      </c>
      <c r="G8" s="11">
        <v>2000</v>
      </c>
      <c r="H8" s="4">
        <v>51122002</v>
      </c>
      <c r="I8" s="4" t="s">
        <v>1744</v>
      </c>
    </row>
    <row r="9" spans="1:13" ht="15.75">
      <c r="A9" s="3"/>
      <c r="B9" s="4" t="s">
        <v>1811</v>
      </c>
      <c r="C9" s="4" t="s">
        <v>1225</v>
      </c>
      <c r="D9" s="4" t="s">
        <v>8</v>
      </c>
      <c r="E9" s="4" t="s">
        <v>1227</v>
      </c>
      <c r="F9" s="4" t="s">
        <v>160</v>
      </c>
      <c r="G9" s="11">
        <v>2500</v>
      </c>
      <c r="H9" s="4">
        <v>51122003</v>
      </c>
      <c r="I9" s="4" t="s">
        <v>1744</v>
      </c>
    </row>
    <row r="10" spans="1:13" ht="15.75">
      <c r="A10" s="3"/>
      <c r="B10" s="4" t="s">
        <v>1811</v>
      </c>
      <c r="C10" s="4" t="s">
        <v>1225</v>
      </c>
      <c r="D10" s="4" t="s">
        <v>37</v>
      </c>
      <c r="E10" s="4" t="s">
        <v>1228</v>
      </c>
      <c r="F10" s="4" t="s">
        <v>81</v>
      </c>
      <c r="G10" s="11">
        <v>250</v>
      </c>
      <c r="H10" s="4">
        <v>51922001</v>
      </c>
      <c r="I10" s="4" t="s">
        <v>1744</v>
      </c>
    </row>
    <row r="11" spans="1:13" ht="15.75">
      <c r="B11" s="4" t="s">
        <v>1811</v>
      </c>
      <c r="C11" s="34" t="s">
        <v>1225</v>
      </c>
      <c r="D11" s="34" t="s">
        <v>8</v>
      </c>
      <c r="E11" s="34" t="s">
        <v>1569</v>
      </c>
      <c r="F11" s="34" t="s">
        <v>160</v>
      </c>
      <c r="G11" s="35">
        <v>1000</v>
      </c>
      <c r="H11" s="34">
        <v>56522001</v>
      </c>
      <c r="I11" s="4" t="s">
        <v>1744</v>
      </c>
    </row>
    <row r="12" spans="1:13" ht="15.75">
      <c r="B12" s="4" t="s">
        <v>1811</v>
      </c>
      <c r="C12" s="34" t="s">
        <v>1220</v>
      </c>
      <c r="D12" s="34" t="s">
        <v>8</v>
      </c>
      <c r="E12" s="34" t="s">
        <v>1582</v>
      </c>
      <c r="F12" s="34" t="s">
        <v>160</v>
      </c>
      <c r="G12" s="35">
        <v>300</v>
      </c>
      <c r="H12" s="34">
        <v>56522002</v>
      </c>
      <c r="I12" s="4" t="s">
        <v>1744</v>
      </c>
    </row>
    <row r="13" spans="1:13" ht="15.75">
      <c r="A13" s="3"/>
      <c r="B13" s="4" t="s">
        <v>1815</v>
      </c>
      <c r="C13" s="4" t="s">
        <v>1836</v>
      </c>
      <c r="D13" s="4" t="s">
        <v>8</v>
      </c>
      <c r="E13" s="4" t="s">
        <v>1834</v>
      </c>
      <c r="F13" s="4" t="s">
        <v>14</v>
      </c>
      <c r="G13" s="11">
        <v>1000</v>
      </c>
      <c r="H13" s="4">
        <v>51121001</v>
      </c>
      <c r="I13" s="4" t="s">
        <v>1835</v>
      </c>
    </row>
    <row r="14" spans="1:13" ht="15.75">
      <c r="B14" s="4" t="s">
        <v>1815</v>
      </c>
      <c r="C14" s="4" t="s">
        <v>1836</v>
      </c>
      <c r="D14" s="4" t="s">
        <v>8</v>
      </c>
      <c r="E14" s="4" t="s">
        <v>1931</v>
      </c>
      <c r="F14" s="4" t="s">
        <v>1876</v>
      </c>
      <c r="G14" s="11">
        <v>10440</v>
      </c>
      <c r="H14" s="4">
        <v>53122094</v>
      </c>
      <c r="I14" s="4" t="s">
        <v>1835</v>
      </c>
    </row>
    <row r="15" spans="1:13" ht="15.75">
      <c r="B15" s="4" t="s">
        <v>1811</v>
      </c>
      <c r="C15" s="4" t="s">
        <v>1220</v>
      </c>
      <c r="D15" s="4" t="s">
        <v>8</v>
      </c>
      <c r="E15" s="4" t="s">
        <v>1743</v>
      </c>
      <c r="F15" s="4" t="s">
        <v>160</v>
      </c>
      <c r="G15" s="4" t="s">
        <v>582</v>
      </c>
      <c r="H15" s="4" t="s">
        <v>582</v>
      </c>
      <c r="I15" s="4" t="s">
        <v>1744</v>
      </c>
    </row>
  </sheetData>
  <pageMargins left="0.7" right="0.7" top="0.75" bottom="0.75" header="0.3" footer="0.3"/>
  <pageSetup paperSize="5" scale="6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-0.249977111117893"/>
  </sheetPr>
  <dimension ref="A3:M15"/>
  <sheetViews>
    <sheetView workbookViewId="0">
      <selection activeCell="B17" sqref="B17"/>
    </sheetView>
  </sheetViews>
  <sheetFormatPr baseColWidth="10" defaultRowHeight="15"/>
  <cols>
    <col min="2" max="2" width="23.42578125" bestFit="1" customWidth="1"/>
    <col min="3" max="3" width="83.42578125" bestFit="1" customWidth="1"/>
    <col min="4" max="4" width="117.5703125" bestFit="1" customWidth="1"/>
    <col min="5" max="5" width="26.2851562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21.140625" bestFit="1" customWidth="1"/>
    <col min="13" max="13" width="20.28515625" bestFit="1" customWidth="1"/>
  </cols>
  <sheetData>
    <row r="3" spans="1:13" ht="20.25">
      <c r="A3" s="3"/>
      <c r="B3" s="12" t="s">
        <v>0</v>
      </c>
      <c r="C3" s="12" t="s">
        <v>607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9" t="s">
        <v>206</v>
      </c>
      <c r="M3" s="2"/>
    </row>
    <row r="4" spans="1:13" ht="15.75">
      <c r="A4" s="3"/>
      <c r="B4" s="4" t="s">
        <v>1229</v>
      </c>
      <c r="C4" s="4" t="s">
        <v>1230</v>
      </c>
      <c r="D4" s="4" t="s">
        <v>1231</v>
      </c>
      <c r="E4" s="4" t="s">
        <v>1232</v>
      </c>
      <c r="F4" s="4" t="s">
        <v>160</v>
      </c>
      <c r="G4" s="11">
        <v>29319</v>
      </c>
      <c r="H4" s="4">
        <v>56923001</v>
      </c>
      <c r="I4" s="4" t="s">
        <v>1040</v>
      </c>
    </row>
    <row r="5" spans="1:13" ht="15.75">
      <c r="A5" s="3"/>
      <c r="B5" s="4" t="s">
        <v>1229</v>
      </c>
      <c r="C5" s="4" t="s">
        <v>1233</v>
      </c>
      <c r="D5" s="4" t="s">
        <v>1234</v>
      </c>
      <c r="E5" s="4" t="s">
        <v>1235</v>
      </c>
      <c r="F5" s="4" t="s">
        <v>160</v>
      </c>
      <c r="G5" s="11">
        <v>14000</v>
      </c>
      <c r="H5" s="4">
        <v>56923002</v>
      </c>
      <c r="I5" s="4" t="s">
        <v>1040</v>
      </c>
    </row>
    <row r="6" spans="1:13" ht="15.75">
      <c r="A6" s="3"/>
      <c r="B6" s="4" t="s">
        <v>1229</v>
      </c>
      <c r="C6" s="4" t="s">
        <v>1236</v>
      </c>
      <c r="D6" s="4" t="s">
        <v>1237</v>
      </c>
      <c r="E6" s="4" t="s">
        <v>1238</v>
      </c>
      <c r="F6" s="4" t="s">
        <v>160</v>
      </c>
      <c r="G6" s="11">
        <v>75000</v>
      </c>
      <c r="H6" s="4">
        <v>56923003</v>
      </c>
      <c r="I6" s="4" t="s">
        <v>1040</v>
      </c>
    </row>
    <row r="7" spans="1:13" ht="15.75">
      <c r="A7" s="3"/>
      <c r="B7" s="4" t="s">
        <v>1229</v>
      </c>
      <c r="C7" s="4" t="s">
        <v>1239</v>
      </c>
      <c r="D7" s="4" t="s">
        <v>1240</v>
      </c>
      <c r="E7" s="4" t="s">
        <v>1241</v>
      </c>
      <c r="F7" s="4" t="s">
        <v>160</v>
      </c>
      <c r="G7" s="11">
        <v>55250</v>
      </c>
      <c r="H7" s="4">
        <v>56923004</v>
      </c>
      <c r="I7" s="4" t="s">
        <v>1040</v>
      </c>
    </row>
    <row r="8" spans="1:13" ht="15.75">
      <c r="A8" s="3"/>
      <c r="B8" s="4" t="s">
        <v>1229</v>
      </c>
      <c r="C8" s="4" t="s">
        <v>1242</v>
      </c>
      <c r="D8" s="4" t="s">
        <v>1243</v>
      </c>
      <c r="E8" s="4" t="s">
        <v>1238</v>
      </c>
      <c r="F8" s="4" t="s">
        <v>160</v>
      </c>
      <c r="G8" s="11">
        <v>18000</v>
      </c>
      <c r="H8" s="4">
        <v>56923005</v>
      </c>
      <c r="I8" s="4" t="s">
        <v>1040</v>
      </c>
    </row>
    <row r="9" spans="1:13" ht="15.75">
      <c r="A9" s="3"/>
      <c r="B9" s="4" t="s">
        <v>1229</v>
      </c>
      <c r="C9" s="4" t="s">
        <v>1244</v>
      </c>
      <c r="D9" s="4" t="s">
        <v>1245</v>
      </c>
      <c r="E9" s="4" t="s">
        <v>1238</v>
      </c>
      <c r="F9" s="4" t="s">
        <v>160</v>
      </c>
      <c r="G9" s="11">
        <v>16560</v>
      </c>
      <c r="H9" s="4">
        <v>56923006</v>
      </c>
      <c r="I9" s="4" t="s">
        <v>1040</v>
      </c>
    </row>
    <row r="10" spans="1:13" ht="15.75">
      <c r="A10" s="3"/>
      <c r="B10" s="4" t="s">
        <v>1229</v>
      </c>
      <c r="C10" s="4" t="s">
        <v>1246</v>
      </c>
      <c r="D10" s="4" t="s">
        <v>1247</v>
      </c>
      <c r="E10" s="4" t="s">
        <v>1238</v>
      </c>
      <c r="F10" s="4" t="s">
        <v>160</v>
      </c>
      <c r="G10" s="11">
        <v>13812.5</v>
      </c>
      <c r="H10" s="4">
        <v>56923007</v>
      </c>
      <c r="I10" s="4" t="s">
        <v>1040</v>
      </c>
    </row>
    <row r="11" spans="1:13" ht="15.75">
      <c r="A11" s="3"/>
      <c r="B11" s="4" t="s">
        <v>1229</v>
      </c>
      <c r="C11" s="4" t="s">
        <v>1248</v>
      </c>
      <c r="D11" s="4" t="s">
        <v>1243</v>
      </c>
      <c r="E11" s="4" t="s">
        <v>1238</v>
      </c>
      <c r="F11" s="4" t="s">
        <v>160</v>
      </c>
      <c r="G11" s="11">
        <v>23250</v>
      </c>
      <c r="H11" s="4">
        <v>56923008</v>
      </c>
      <c r="I11" s="4" t="s">
        <v>1040</v>
      </c>
    </row>
    <row r="12" spans="1:13" ht="15.75">
      <c r="A12" s="3"/>
      <c r="B12" s="4" t="s">
        <v>1229</v>
      </c>
      <c r="C12" s="4" t="s">
        <v>1249</v>
      </c>
      <c r="D12" s="4" t="s">
        <v>1250</v>
      </c>
      <c r="E12" s="4" t="s">
        <v>1241</v>
      </c>
      <c r="F12" s="4" t="s">
        <v>160</v>
      </c>
      <c r="G12" s="11">
        <v>7000</v>
      </c>
      <c r="H12" s="4">
        <v>56923009</v>
      </c>
      <c r="I12" s="4" t="s">
        <v>1040</v>
      </c>
    </row>
    <row r="13" spans="1:13" ht="15.75">
      <c r="A13" s="3"/>
      <c r="B13" s="4" t="s">
        <v>1229</v>
      </c>
      <c r="C13" s="4"/>
      <c r="D13" s="4" t="s">
        <v>927</v>
      </c>
      <c r="E13" s="4" t="s">
        <v>843</v>
      </c>
      <c r="F13" s="4" t="s">
        <v>160</v>
      </c>
      <c r="G13" s="11">
        <v>300</v>
      </c>
      <c r="H13" s="4">
        <v>56723001</v>
      </c>
      <c r="I13" s="4" t="s">
        <v>1040</v>
      </c>
    </row>
    <row r="14" spans="1:13" ht="15.75">
      <c r="A14" s="3"/>
      <c r="B14" s="4" t="s">
        <v>1229</v>
      </c>
      <c r="C14" s="4"/>
      <c r="D14" s="4" t="s">
        <v>1251</v>
      </c>
      <c r="E14" s="4" t="s">
        <v>843</v>
      </c>
      <c r="F14" s="4" t="s">
        <v>160</v>
      </c>
      <c r="G14" s="11">
        <v>300</v>
      </c>
      <c r="H14" s="4">
        <v>56723002</v>
      </c>
      <c r="I14" s="4" t="s">
        <v>1040</v>
      </c>
    </row>
    <row r="15" spans="1:13" ht="15.75">
      <c r="A15" s="3"/>
      <c r="B15" s="4" t="s">
        <v>1229</v>
      </c>
      <c r="C15" s="4"/>
      <c r="D15" s="4" t="s">
        <v>1252</v>
      </c>
      <c r="E15" s="4" t="s">
        <v>843</v>
      </c>
      <c r="F15" s="4" t="s">
        <v>160</v>
      </c>
      <c r="G15" s="11">
        <v>300</v>
      </c>
      <c r="H15" s="4">
        <v>56723003</v>
      </c>
      <c r="I15" s="4" t="s">
        <v>1040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 tint="0.59999389629810485"/>
  </sheetPr>
  <dimension ref="A3:H5"/>
  <sheetViews>
    <sheetView workbookViewId="0">
      <selection activeCell="C6" sqref="C6"/>
    </sheetView>
  </sheetViews>
  <sheetFormatPr baseColWidth="10" defaultRowHeight="15"/>
  <cols>
    <col min="2" max="2" width="28.7109375" bestFit="1" customWidth="1"/>
    <col min="3" max="3" width="16.5703125" bestFit="1" customWidth="1"/>
    <col min="4" max="4" width="9.7109375" bestFit="1" customWidth="1"/>
    <col min="5" max="5" width="14.140625" bestFit="1" customWidth="1"/>
    <col min="6" max="6" width="22.85546875" bestFit="1" customWidth="1"/>
    <col min="7" max="7" width="20.28515625" bestFit="1" customWidth="1"/>
    <col min="8" max="8" width="33.5703125" bestFit="1" customWidth="1"/>
  </cols>
  <sheetData>
    <row r="3" spans="1:8" ht="20.25">
      <c r="A3" s="3"/>
      <c r="B3" s="9" t="s">
        <v>0</v>
      </c>
      <c r="C3" s="9" t="s">
        <v>594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 spans="1:8" ht="15.75">
      <c r="A4" s="3"/>
      <c r="B4" s="4" t="s">
        <v>1830</v>
      </c>
      <c r="C4" s="4" t="s">
        <v>1253</v>
      </c>
      <c r="D4" s="4" t="s">
        <v>843</v>
      </c>
      <c r="E4" s="4" t="s">
        <v>160</v>
      </c>
      <c r="F4" s="11">
        <v>1015</v>
      </c>
      <c r="G4" s="4">
        <v>56724001</v>
      </c>
      <c r="H4" s="4" t="s">
        <v>1254</v>
      </c>
    </row>
    <row r="5" spans="1:8" ht="15.75">
      <c r="A5" s="3"/>
      <c r="B5" s="4" t="s">
        <v>1830</v>
      </c>
      <c r="C5" s="4" t="s">
        <v>1255</v>
      </c>
      <c r="D5" s="4" t="s">
        <v>843</v>
      </c>
      <c r="E5" s="4" t="s">
        <v>160</v>
      </c>
      <c r="F5" s="11">
        <v>176</v>
      </c>
      <c r="G5" s="4">
        <v>56724002</v>
      </c>
      <c r="H5" s="4" t="s">
        <v>1254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-0.499984740745262"/>
    <pageSetUpPr fitToPage="1"/>
  </sheetPr>
  <dimension ref="A3:M14"/>
  <sheetViews>
    <sheetView workbookViewId="0">
      <selection activeCell="C15" sqref="C15"/>
    </sheetView>
  </sheetViews>
  <sheetFormatPr baseColWidth="10" defaultRowHeight="15"/>
  <cols>
    <col min="2" max="2" width="32.42578125" bestFit="1" customWidth="1"/>
    <col min="3" max="3" width="50.5703125" bestFit="1" customWidth="1"/>
    <col min="4" max="4" width="19.85546875" bestFit="1" customWidth="1"/>
    <col min="5" max="5" width="22.85546875" bestFit="1" customWidth="1"/>
    <col min="7" max="7" width="25.42578125" bestFit="1" customWidth="1"/>
  </cols>
  <sheetData>
    <row r="3" spans="1:13" ht="20.25">
      <c r="A3" s="3"/>
      <c r="B3" s="9" t="s">
        <v>0</v>
      </c>
      <c r="C3" s="9" t="s">
        <v>594</v>
      </c>
      <c r="D3" s="9" t="s">
        <v>4</v>
      </c>
      <c r="E3" s="9" t="s">
        <v>5</v>
      </c>
      <c r="F3" s="9" t="s">
        <v>6</v>
      </c>
      <c r="G3" s="9" t="s">
        <v>7</v>
      </c>
      <c r="H3" s="4"/>
      <c r="I3" s="4"/>
      <c r="M3" s="9"/>
    </row>
    <row r="4" spans="1:13" ht="15.75">
      <c r="A4" s="3"/>
      <c r="B4" s="4" t="s">
        <v>1980</v>
      </c>
      <c r="C4" s="4" t="s">
        <v>1256</v>
      </c>
      <c r="D4" s="4" t="s">
        <v>160</v>
      </c>
      <c r="E4" s="11">
        <v>800</v>
      </c>
      <c r="F4" s="4">
        <v>51125001</v>
      </c>
      <c r="G4" s="4" t="s">
        <v>1257</v>
      </c>
      <c r="H4" s="4"/>
      <c r="I4" s="4"/>
    </row>
    <row r="5" spans="1:13" ht="15.75">
      <c r="A5" s="3"/>
      <c r="B5" s="4" t="s">
        <v>1980</v>
      </c>
      <c r="C5" s="4" t="s">
        <v>1258</v>
      </c>
      <c r="D5" s="20" t="s">
        <v>533</v>
      </c>
      <c r="E5" s="11">
        <v>800</v>
      </c>
      <c r="F5" s="4">
        <v>51525001</v>
      </c>
      <c r="G5" s="4" t="s">
        <v>1257</v>
      </c>
      <c r="H5" s="4"/>
      <c r="I5" s="4"/>
    </row>
    <row r="6" spans="1:13" ht="15.75">
      <c r="A6" s="3"/>
      <c r="B6" s="4" t="s">
        <v>1980</v>
      </c>
      <c r="C6" s="4" t="s">
        <v>1259</v>
      </c>
      <c r="D6" s="4" t="s">
        <v>160</v>
      </c>
      <c r="E6" s="11">
        <v>100</v>
      </c>
      <c r="F6" s="4">
        <v>51225001</v>
      </c>
      <c r="G6" s="4" t="s">
        <v>1257</v>
      </c>
      <c r="H6" s="4"/>
      <c r="I6" s="4"/>
    </row>
    <row r="7" spans="1:13" ht="15.75">
      <c r="A7" s="3"/>
      <c r="B7" s="4" t="s">
        <v>1980</v>
      </c>
      <c r="C7" s="4" t="s">
        <v>1259</v>
      </c>
      <c r="D7" s="4" t="s">
        <v>160</v>
      </c>
      <c r="E7" s="11">
        <v>100</v>
      </c>
      <c r="F7" s="4">
        <v>51225002</v>
      </c>
      <c r="G7" s="4" t="s">
        <v>1257</v>
      </c>
      <c r="H7" s="4"/>
      <c r="I7" s="4"/>
    </row>
    <row r="8" spans="1:13" ht="15.75">
      <c r="A8" s="3"/>
      <c r="B8" s="4" t="s">
        <v>1980</v>
      </c>
      <c r="C8" s="4" t="s">
        <v>1259</v>
      </c>
      <c r="D8" s="4" t="s">
        <v>160</v>
      </c>
      <c r="E8" s="11">
        <v>100</v>
      </c>
      <c r="F8" s="4">
        <v>51225003</v>
      </c>
      <c r="G8" s="4" t="s">
        <v>1257</v>
      </c>
      <c r="H8" s="4"/>
      <c r="I8" s="4"/>
    </row>
    <row r="9" spans="1:13" ht="15.75">
      <c r="A9" s="3"/>
      <c r="B9" s="4" t="s">
        <v>1980</v>
      </c>
      <c r="C9" s="4" t="s">
        <v>1259</v>
      </c>
      <c r="D9" s="4" t="s">
        <v>160</v>
      </c>
      <c r="E9" s="11">
        <v>100</v>
      </c>
      <c r="F9" s="4">
        <v>51225004</v>
      </c>
      <c r="G9" s="4" t="s">
        <v>1257</v>
      </c>
      <c r="H9" s="4"/>
      <c r="I9" s="4"/>
    </row>
    <row r="10" spans="1:13" ht="15.75">
      <c r="A10" s="3"/>
      <c r="B10" s="4" t="s">
        <v>1980</v>
      </c>
      <c r="C10" s="4" t="s">
        <v>1260</v>
      </c>
      <c r="D10" s="20" t="s">
        <v>533</v>
      </c>
      <c r="E10" s="11">
        <v>0</v>
      </c>
      <c r="F10" s="4">
        <v>51525002</v>
      </c>
      <c r="G10" s="4" t="s">
        <v>1257</v>
      </c>
      <c r="H10" s="4"/>
      <c r="I10" s="4"/>
    </row>
    <row r="11" spans="1:13" ht="15.75">
      <c r="A11" s="3"/>
      <c r="B11" s="4" t="s">
        <v>1980</v>
      </c>
      <c r="C11" s="4" t="s">
        <v>1262</v>
      </c>
      <c r="D11" s="4" t="s">
        <v>160</v>
      </c>
      <c r="E11" s="11">
        <v>180</v>
      </c>
      <c r="F11" s="4">
        <v>51925001</v>
      </c>
      <c r="G11" s="4" t="s">
        <v>1257</v>
      </c>
      <c r="H11" s="4"/>
      <c r="I11" s="4"/>
    </row>
    <row r="12" spans="1:13" ht="15.75">
      <c r="A12" s="3"/>
      <c r="B12" s="4" t="s">
        <v>1980</v>
      </c>
      <c r="C12" s="4" t="s">
        <v>409</v>
      </c>
      <c r="D12" s="20" t="s">
        <v>533</v>
      </c>
      <c r="E12" s="11">
        <v>220</v>
      </c>
      <c r="F12" s="4">
        <v>51225005</v>
      </c>
      <c r="G12" s="4" t="s">
        <v>1257</v>
      </c>
      <c r="H12" s="4"/>
      <c r="I12" s="4"/>
    </row>
    <row r="13" spans="1:13" ht="15.75">
      <c r="B13" s="4" t="s">
        <v>1980</v>
      </c>
      <c r="C13" s="34" t="s">
        <v>1591</v>
      </c>
      <c r="D13" s="34" t="s">
        <v>160</v>
      </c>
      <c r="E13" s="35">
        <v>4000</v>
      </c>
      <c r="F13" s="34">
        <v>56725001</v>
      </c>
      <c r="G13" s="31" t="s">
        <v>1257</v>
      </c>
    </row>
    <row r="14" spans="1:13" ht="15.75">
      <c r="B14" s="4" t="s">
        <v>1980</v>
      </c>
      <c r="C14" s="4" t="s">
        <v>1937</v>
      </c>
      <c r="D14" s="4" t="s">
        <v>160</v>
      </c>
      <c r="E14" s="11">
        <v>5280</v>
      </c>
      <c r="F14" s="4">
        <v>51525003</v>
      </c>
      <c r="G14" s="4" t="s">
        <v>1257</v>
      </c>
    </row>
  </sheetData>
  <pageMargins left="0.70866141732283472" right="0.70866141732283472" top="0.74803149606299213" bottom="0.74803149606299213" header="0.31496062992125984" footer="0.31496062992125984"/>
  <pageSetup paperSize="5" scale="9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  <pageSetUpPr fitToPage="1"/>
  </sheetPr>
  <dimension ref="A3:M30"/>
  <sheetViews>
    <sheetView topLeftCell="A4" workbookViewId="0">
      <selection activeCell="H28" sqref="H28"/>
    </sheetView>
  </sheetViews>
  <sheetFormatPr baseColWidth="10" defaultRowHeight="15"/>
  <cols>
    <col min="2" max="2" width="36.140625" customWidth="1"/>
    <col min="3" max="3" width="85.140625" bestFit="1" customWidth="1"/>
    <col min="4" max="4" width="14.140625" bestFit="1" customWidth="1"/>
    <col min="5" max="5" width="22.85546875" bestFit="1" customWidth="1"/>
    <col min="6" max="6" width="19.85546875" bestFit="1" customWidth="1"/>
    <col min="7" max="7" width="20.28515625" bestFit="1" customWidth="1"/>
  </cols>
  <sheetData>
    <row r="3" spans="1:13" ht="20.25">
      <c r="A3" s="3"/>
      <c r="B3" s="9" t="s">
        <v>0</v>
      </c>
      <c r="C3" s="9" t="s">
        <v>594</v>
      </c>
      <c r="D3" s="9" t="s">
        <v>4</v>
      </c>
      <c r="E3" s="9" t="s">
        <v>5</v>
      </c>
      <c r="F3" s="9" t="s">
        <v>6</v>
      </c>
      <c r="G3" s="9" t="s">
        <v>7</v>
      </c>
      <c r="H3" s="4"/>
      <c r="I3" s="4"/>
      <c r="M3" s="9"/>
    </row>
    <row r="4" spans="1:13" ht="15.75">
      <c r="A4" s="3"/>
      <c r="B4" s="4" t="s">
        <v>1873</v>
      </c>
      <c r="C4" s="4" t="s">
        <v>1263</v>
      </c>
      <c r="D4" s="4" t="s">
        <v>160</v>
      </c>
      <c r="E4" s="11">
        <v>5000</v>
      </c>
      <c r="F4" s="4">
        <v>51126001</v>
      </c>
      <c r="G4" s="4" t="s">
        <v>1264</v>
      </c>
      <c r="H4" s="4"/>
      <c r="I4" s="4"/>
    </row>
    <row r="5" spans="1:13" ht="15.75">
      <c r="A5" s="3"/>
      <c r="B5" s="4" t="s">
        <v>1873</v>
      </c>
      <c r="C5" s="4" t="s">
        <v>1265</v>
      </c>
      <c r="D5" s="4" t="s">
        <v>160</v>
      </c>
      <c r="E5" s="11">
        <v>2000</v>
      </c>
      <c r="F5" s="4">
        <v>51126002</v>
      </c>
      <c r="G5" s="4" t="s">
        <v>1264</v>
      </c>
      <c r="H5" s="4"/>
      <c r="I5" s="4"/>
    </row>
    <row r="6" spans="1:13" ht="15.75">
      <c r="A6" s="3"/>
      <c r="B6" s="4" t="s">
        <v>1873</v>
      </c>
      <c r="C6" s="4" t="s">
        <v>1266</v>
      </c>
      <c r="D6" s="4" t="s">
        <v>160</v>
      </c>
      <c r="E6" s="11">
        <v>40000</v>
      </c>
      <c r="F6" s="4">
        <v>51326001</v>
      </c>
      <c r="G6" s="4" t="s">
        <v>1264</v>
      </c>
      <c r="H6" s="4"/>
      <c r="I6" s="4"/>
    </row>
    <row r="7" spans="1:13" ht="15.75">
      <c r="A7" s="3"/>
      <c r="B7" s="4" t="s">
        <v>1873</v>
      </c>
      <c r="C7" s="4" t="s">
        <v>1267</v>
      </c>
      <c r="D7" s="4" t="s">
        <v>160</v>
      </c>
      <c r="E7" s="11">
        <v>1300</v>
      </c>
      <c r="F7" s="4">
        <v>51326002</v>
      </c>
      <c r="G7" s="4" t="s">
        <v>1264</v>
      </c>
      <c r="H7" s="4"/>
      <c r="I7" s="4"/>
    </row>
    <row r="8" spans="1:13" ht="15.75">
      <c r="A8" s="3"/>
      <c r="B8" s="4" t="s">
        <v>1873</v>
      </c>
      <c r="C8" s="4" t="s">
        <v>1268</v>
      </c>
      <c r="D8" s="4" t="s">
        <v>160</v>
      </c>
      <c r="E8" s="11">
        <v>1300</v>
      </c>
      <c r="F8" s="4">
        <v>51326003</v>
      </c>
      <c r="G8" s="4" t="s">
        <v>1264</v>
      </c>
      <c r="H8" s="4"/>
      <c r="I8" s="4"/>
    </row>
    <row r="9" spans="1:13" ht="15.75">
      <c r="A9" s="3"/>
      <c r="B9" s="4" t="s">
        <v>1874</v>
      </c>
      <c r="C9" s="4" t="s">
        <v>1269</v>
      </c>
      <c r="D9" s="4" t="s">
        <v>160</v>
      </c>
      <c r="E9" s="11">
        <v>14500</v>
      </c>
      <c r="F9" s="4">
        <v>51126003</v>
      </c>
      <c r="G9" s="4" t="s">
        <v>1264</v>
      </c>
      <c r="H9" s="4"/>
      <c r="I9" s="4"/>
    </row>
    <row r="10" spans="1:13" ht="15.75">
      <c r="A10" s="3"/>
      <c r="B10" s="4" t="s">
        <v>1873</v>
      </c>
      <c r="C10" s="4" t="s">
        <v>1270</v>
      </c>
      <c r="D10" s="4" t="s">
        <v>160</v>
      </c>
      <c r="E10" s="11">
        <v>9600</v>
      </c>
      <c r="F10" s="4">
        <v>51226001</v>
      </c>
      <c r="G10" s="4" t="s">
        <v>1264</v>
      </c>
      <c r="H10" s="4"/>
      <c r="I10" s="4"/>
    </row>
    <row r="11" spans="1:13" ht="15.75">
      <c r="A11" s="3"/>
      <c r="B11" s="4" t="s">
        <v>1873</v>
      </c>
      <c r="C11" s="4" t="s">
        <v>1271</v>
      </c>
      <c r="D11" s="4" t="s">
        <v>160</v>
      </c>
      <c r="E11" s="11">
        <v>3250</v>
      </c>
      <c r="F11" s="4">
        <v>51226002</v>
      </c>
      <c r="G11" s="4" t="s">
        <v>1264</v>
      </c>
      <c r="H11" s="4"/>
      <c r="I11" s="4"/>
    </row>
    <row r="12" spans="1:13" ht="15.75">
      <c r="A12" s="3"/>
      <c r="B12" s="4" t="s">
        <v>1873</v>
      </c>
      <c r="C12" s="4" t="s">
        <v>1272</v>
      </c>
      <c r="D12" s="4" t="s">
        <v>160</v>
      </c>
      <c r="E12" s="11">
        <v>800</v>
      </c>
      <c r="F12" s="4">
        <v>51126004</v>
      </c>
      <c r="G12" s="4" t="s">
        <v>1264</v>
      </c>
      <c r="H12" s="4"/>
      <c r="I12" s="4"/>
    </row>
    <row r="13" spans="1:13" ht="15.75">
      <c r="A13" s="3"/>
      <c r="B13" s="4"/>
      <c r="C13" s="4"/>
      <c r="D13" s="4"/>
      <c r="E13" s="11"/>
      <c r="F13" s="4"/>
      <c r="G13" s="4"/>
      <c r="H13" s="4"/>
      <c r="I13" s="4"/>
    </row>
    <row r="14" spans="1:13" ht="15.75">
      <c r="B14" s="4" t="s">
        <v>1873</v>
      </c>
      <c r="C14" s="34" t="s">
        <v>1571</v>
      </c>
      <c r="D14" s="34" t="s">
        <v>160</v>
      </c>
      <c r="E14" s="35">
        <v>2600</v>
      </c>
      <c r="F14" s="34">
        <v>51326006</v>
      </c>
      <c r="G14" s="30" t="s">
        <v>1264</v>
      </c>
    </row>
    <row r="15" spans="1:13" ht="15.75">
      <c r="A15" s="3"/>
      <c r="B15" s="4" t="s">
        <v>1873</v>
      </c>
      <c r="C15" s="4" t="s">
        <v>1274</v>
      </c>
      <c r="D15" s="4" t="s">
        <v>160</v>
      </c>
      <c r="E15" s="11">
        <v>200</v>
      </c>
      <c r="F15" s="4">
        <v>51226003</v>
      </c>
      <c r="G15" s="4" t="s">
        <v>1264</v>
      </c>
      <c r="H15" s="4"/>
      <c r="I15" s="4"/>
    </row>
    <row r="16" spans="1:13" ht="15.75">
      <c r="A16" s="3"/>
      <c r="B16" s="4" t="s">
        <v>1873</v>
      </c>
      <c r="C16" s="4" t="s">
        <v>1275</v>
      </c>
      <c r="D16" s="4" t="s">
        <v>160</v>
      </c>
      <c r="E16" s="11">
        <v>200</v>
      </c>
      <c r="F16" s="4">
        <v>51226004</v>
      </c>
      <c r="G16" s="4" t="s">
        <v>1264</v>
      </c>
      <c r="H16" s="4"/>
      <c r="I16" s="4"/>
    </row>
    <row r="17" spans="1:9" ht="15.75">
      <c r="A17" s="3"/>
      <c r="B17" s="4" t="s">
        <v>1873</v>
      </c>
      <c r="C17" s="4" t="s">
        <v>1275</v>
      </c>
      <c r="D17" s="4" t="s">
        <v>160</v>
      </c>
      <c r="E17" s="11">
        <v>200</v>
      </c>
      <c r="F17" s="4">
        <v>51226005</v>
      </c>
      <c r="G17" s="4" t="s">
        <v>1264</v>
      </c>
      <c r="H17" s="4"/>
      <c r="I17" s="4"/>
    </row>
    <row r="18" spans="1:9" ht="15.75">
      <c r="A18" s="3"/>
      <c r="B18" s="4" t="s">
        <v>1873</v>
      </c>
      <c r="C18" s="4" t="s">
        <v>1276</v>
      </c>
      <c r="D18" s="4" t="s">
        <v>160</v>
      </c>
      <c r="E18" s="11">
        <v>14500</v>
      </c>
      <c r="F18" s="4">
        <v>51326004</v>
      </c>
      <c r="G18" s="4" t="s">
        <v>1264</v>
      </c>
      <c r="H18" s="4"/>
      <c r="I18" s="4"/>
    </row>
    <row r="19" spans="1:9" ht="15.75">
      <c r="A19" s="3"/>
      <c r="B19" s="4" t="s">
        <v>1873</v>
      </c>
      <c r="C19" s="4" t="s">
        <v>1277</v>
      </c>
      <c r="D19" s="4" t="s">
        <v>160</v>
      </c>
      <c r="E19" s="11">
        <v>500</v>
      </c>
      <c r="F19" s="4">
        <v>51226006</v>
      </c>
      <c r="G19" s="4" t="s">
        <v>1264</v>
      </c>
      <c r="H19" s="4"/>
      <c r="I19" s="4"/>
    </row>
    <row r="20" spans="1:9" ht="15.75">
      <c r="A20" s="3"/>
      <c r="B20" s="4" t="s">
        <v>1873</v>
      </c>
      <c r="C20" s="4" t="s">
        <v>1278</v>
      </c>
      <c r="D20" s="4" t="s">
        <v>160</v>
      </c>
      <c r="E20" s="11">
        <v>250</v>
      </c>
      <c r="F20" s="4">
        <v>51226007</v>
      </c>
      <c r="G20" s="4" t="s">
        <v>1264</v>
      </c>
      <c r="H20" s="4"/>
      <c r="I20" s="4"/>
    </row>
    <row r="21" spans="1:9" ht="15.75">
      <c r="A21" s="3"/>
      <c r="B21" s="4" t="s">
        <v>1873</v>
      </c>
      <c r="C21" s="4" t="s">
        <v>1279</v>
      </c>
      <c r="D21" s="4" t="s">
        <v>160</v>
      </c>
      <c r="E21" s="11" t="s">
        <v>1280</v>
      </c>
      <c r="F21" s="4">
        <v>51326005</v>
      </c>
      <c r="G21" s="4" t="s">
        <v>1264</v>
      </c>
      <c r="H21" s="4"/>
      <c r="I21" s="4"/>
    </row>
    <row r="22" spans="1:9" ht="15.75">
      <c r="B22" s="4" t="s">
        <v>1873</v>
      </c>
      <c r="C22" s="4" t="s">
        <v>1887</v>
      </c>
      <c r="D22" s="4" t="s">
        <v>160</v>
      </c>
      <c r="E22" s="11">
        <v>10618.96</v>
      </c>
      <c r="F22" s="4">
        <v>51126006</v>
      </c>
      <c r="G22" s="4" t="s">
        <v>1264</v>
      </c>
    </row>
    <row r="23" spans="1:9" ht="15.75">
      <c r="B23" s="4" t="s">
        <v>1873</v>
      </c>
      <c r="C23" s="4" t="s">
        <v>1888</v>
      </c>
      <c r="D23" s="4" t="s">
        <v>160</v>
      </c>
      <c r="E23" s="11">
        <v>11206.03</v>
      </c>
      <c r="F23" s="4">
        <v>51126007</v>
      </c>
      <c r="G23" s="4" t="s">
        <v>1264</v>
      </c>
    </row>
    <row r="24" spans="1:9" ht="15.75">
      <c r="B24" s="4" t="s">
        <v>1873</v>
      </c>
      <c r="C24" s="4" t="s">
        <v>1889</v>
      </c>
      <c r="D24" s="4" t="s">
        <v>160</v>
      </c>
      <c r="E24" s="60">
        <v>8619.82</v>
      </c>
      <c r="F24" s="4">
        <v>51126008</v>
      </c>
      <c r="G24" s="4" t="s">
        <v>1264</v>
      </c>
    </row>
    <row r="25" spans="1:9" s="25" customFormat="1">
      <c r="B25" s="4" t="s">
        <v>1873</v>
      </c>
      <c r="C25" s="4" t="s">
        <v>1953</v>
      </c>
      <c r="D25" s="4" t="s">
        <v>160</v>
      </c>
      <c r="E25" s="73">
        <v>9649.99</v>
      </c>
      <c r="F25" s="4">
        <v>51526001</v>
      </c>
      <c r="G25" s="4" t="s">
        <v>1264</v>
      </c>
    </row>
    <row r="26" spans="1:9" ht="15.75">
      <c r="B26" s="4" t="s">
        <v>1873</v>
      </c>
      <c r="C26" s="4" t="s">
        <v>1953</v>
      </c>
      <c r="D26" s="4" t="s">
        <v>160</v>
      </c>
      <c r="E26" s="73">
        <v>9649.99</v>
      </c>
      <c r="F26" s="4">
        <v>51526002</v>
      </c>
      <c r="G26" s="4" t="s">
        <v>1264</v>
      </c>
    </row>
    <row r="27" spans="1:9" ht="15.75">
      <c r="B27" s="4" t="s">
        <v>1873</v>
      </c>
      <c r="C27" s="4" t="s">
        <v>1954</v>
      </c>
      <c r="D27" s="4" t="s">
        <v>160</v>
      </c>
      <c r="E27" s="28">
        <v>11011.42</v>
      </c>
      <c r="F27" s="4">
        <v>51526003</v>
      </c>
      <c r="G27" s="4" t="s">
        <v>1264</v>
      </c>
    </row>
    <row r="28" spans="1:9" ht="15.75">
      <c r="B28" s="4" t="s">
        <v>1873</v>
      </c>
      <c r="C28" s="4" t="s">
        <v>1954</v>
      </c>
      <c r="D28" s="4" t="s">
        <v>160</v>
      </c>
      <c r="E28" s="28">
        <v>11011.42</v>
      </c>
      <c r="F28" s="4">
        <v>51526004</v>
      </c>
      <c r="G28" s="4" t="s">
        <v>1264</v>
      </c>
    </row>
    <row r="30" spans="1:9" ht="15.75">
      <c r="B30" s="4" t="s">
        <v>1873</v>
      </c>
      <c r="C30" s="4" t="s">
        <v>1798</v>
      </c>
      <c r="D30" s="4" t="s">
        <v>160</v>
      </c>
      <c r="E30" s="4" t="s">
        <v>582</v>
      </c>
      <c r="F30" s="4" t="s">
        <v>582</v>
      </c>
      <c r="G30" s="4" t="s">
        <v>1264</v>
      </c>
    </row>
  </sheetData>
  <pageMargins left="0.7" right="0.7" top="0.75" bottom="0.75" header="0.3" footer="0.3"/>
  <pageSetup paperSize="5" scale="77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3:M36"/>
  <sheetViews>
    <sheetView topLeftCell="A13" zoomScaleNormal="100" workbookViewId="0">
      <selection activeCell="C36" sqref="C36"/>
    </sheetView>
  </sheetViews>
  <sheetFormatPr baseColWidth="10" defaultRowHeight="15"/>
  <cols>
    <col min="2" max="2" width="31.7109375" customWidth="1"/>
    <col min="3" max="3" width="132.42578125" customWidth="1"/>
    <col min="4" max="4" width="63" bestFit="1" customWidth="1"/>
    <col min="5" max="5" width="20.7109375" bestFit="1" customWidth="1"/>
    <col min="6" max="6" width="22.85546875" bestFit="1" customWidth="1"/>
    <col min="7" max="7" width="11.5703125" bestFit="1" customWidth="1"/>
    <col min="8" max="8" width="20.28515625" bestFit="1" customWidth="1"/>
  </cols>
  <sheetData>
    <row r="3" spans="1:13" ht="20.25">
      <c r="A3" s="3"/>
      <c r="B3" s="12" t="s">
        <v>0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4"/>
      <c r="M3" s="9"/>
    </row>
    <row r="4" spans="1:13" ht="15.75">
      <c r="A4" s="3"/>
      <c r="B4" s="4" t="s">
        <v>1812</v>
      </c>
      <c r="C4" s="4" t="s">
        <v>1281</v>
      </c>
      <c r="D4" s="4" t="s">
        <v>80</v>
      </c>
      <c r="E4" s="4" t="s">
        <v>14</v>
      </c>
      <c r="F4" s="11">
        <v>300</v>
      </c>
      <c r="G4" s="4">
        <v>51227001</v>
      </c>
      <c r="H4" s="4" t="s">
        <v>1282</v>
      </c>
      <c r="I4" s="4"/>
    </row>
    <row r="5" spans="1:13" ht="15.75">
      <c r="A5" s="3"/>
      <c r="B5" s="4" t="s">
        <v>1812</v>
      </c>
      <c r="C5" s="4" t="s">
        <v>1283</v>
      </c>
      <c r="D5" s="4" t="s">
        <v>51</v>
      </c>
      <c r="E5" s="4" t="s">
        <v>58</v>
      </c>
      <c r="F5" s="11">
        <v>1200</v>
      </c>
      <c r="G5" s="4">
        <v>51527001</v>
      </c>
      <c r="H5" s="4" t="s">
        <v>1282</v>
      </c>
      <c r="I5" s="4"/>
    </row>
    <row r="6" spans="1:13" ht="15.75">
      <c r="A6" s="3"/>
      <c r="B6" s="4" t="s">
        <v>1812</v>
      </c>
      <c r="C6" s="4" t="s">
        <v>1284</v>
      </c>
      <c r="D6" s="4" t="s">
        <v>1285</v>
      </c>
      <c r="E6" s="4" t="s">
        <v>160</v>
      </c>
      <c r="F6" s="11">
        <v>1800</v>
      </c>
      <c r="G6" s="4">
        <v>51127001</v>
      </c>
      <c r="H6" s="4" t="s">
        <v>1282</v>
      </c>
      <c r="I6" s="4"/>
    </row>
    <row r="7" spans="1:13" ht="15.75">
      <c r="A7" s="3"/>
      <c r="B7" s="4" t="s">
        <v>1812</v>
      </c>
      <c r="C7" s="4" t="s">
        <v>1286</v>
      </c>
      <c r="D7" s="4" t="s">
        <v>1285</v>
      </c>
      <c r="E7" s="4" t="s">
        <v>160</v>
      </c>
      <c r="F7" s="11">
        <v>1500</v>
      </c>
      <c r="G7" s="4">
        <v>51127002</v>
      </c>
      <c r="H7" s="4" t="s">
        <v>1282</v>
      </c>
      <c r="I7" s="4"/>
    </row>
    <row r="8" spans="1:13" ht="15.75">
      <c r="A8" s="3"/>
      <c r="B8" s="4" t="s">
        <v>1812</v>
      </c>
      <c r="C8" s="4" t="s">
        <v>877</v>
      </c>
      <c r="D8" s="4" t="s">
        <v>1285</v>
      </c>
      <c r="E8" s="4" t="s">
        <v>14</v>
      </c>
      <c r="F8" s="11">
        <v>200</v>
      </c>
      <c r="G8" s="4">
        <v>51127003</v>
      </c>
      <c r="H8" s="4" t="s">
        <v>1282</v>
      </c>
      <c r="I8" s="4"/>
    </row>
    <row r="9" spans="1:13" ht="15.75">
      <c r="A9" s="3"/>
      <c r="B9" s="4" t="s">
        <v>1812</v>
      </c>
      <c r="C9" s="4" t="s">
        <v>1287</v>
      </c>
      <c r="D9" s="4" t="s">
        <v>858</v>
      </c>
      <c r="E9" s="4" t="s">
        <v>160</v>
      </c>
      <c r="F9" s="11">
        <v>1000</v>
      </c>
      <c r="G9" s="4">
        <v>51527002</v>
      </c>
      <c r="H9" s="4" t="s">
        <v>1282</v>
      </c>
      <c r="I9" s="4"/>
    </row>
    <row r="10" spans="1:13" ht="15.75">
      <c r="A10" s="3"/>
      <c r="B10" s="4" t="s">
        <v>1812</v>
      </c>
      <c r="C10" s="4" t="s">
        <v>91</v>
      </c>
      <c r="D10" s="4" t="s">
        <v>1288</v>
      </c>
      <c r="E10" s="4" t="s">
        <v>160</v>
      </c>
      <c r="F10" s="11">
        <v>2000</v>
      </c>
      <c r="G10" s="4">
        <v>51527003</v>
      </c>
      <c r="H10" s="4" t="s">
        <v>1282</v>
      </c>
      <c r="I10" s="4"/>
    </row>
    <row r="11" spans="1:13" ht="15.75">
      <c r="A11" s="3"/>
      <c r="B11" s="4" t="s">
        <v>1812</v>
      </c>
      <c r="C11" s="4" t="s">
        <v>75</v>
      </c>
      <c r="D11" s="4"/>
      <c r="E11" s="4" t="s">
        <v>160</v>
      </c>
      <c r="F11" s="11">
        <v>200</v>
      </c>
      <c r="G11" s="4">
        <v>51527004</v>
      </c>
      <c r="H11" s="4" t="s">
        <v>1282</v>
      </c>
      <c r="I11" s="4"/>
    </row>
    <row r="12" spans="1:13" ht="15.75">
      <c r="A12" s="3"/>
      <c r="B12" s="4" t="s">
        <v>1812</v>
      </c>
      <c r="C12" s="4" t="s">
        <v>105</v>
      </c>
      <c r="D12" s="4"/>
      <c r="E12" s="4" t="s">
        <v>160</v>
      </c>
      <c r="F12" s="11">
        <v>100</v>
      </c>
      <c r="G12" s="4">
        <v>51527005</v>
      </c>
      <c r="H12" s="4" t="s">
        <v>1282</v>
      </c>
      <c r="I12" s="4"/>
    </row>
    <row r="13" spans="1:13" ht="15.75">
      <c r="A13" s="3"/>
      <c r="B13" s="4" t="s">
        <v>1812</v>
      </c>
      <c r="C13" s="4" t="s">
        <v>1289</v>
      </c>
      <c r="D13" s="4" t="s">
        <v>1285</v>
      </c>
      <c r="E13" s="4" t="s">
        <v>160</v>
      </c>
      <c r="F13" s="11">
        <v>300</v>
      </c>
      <c r="G13" s="4">
        <v>51227002</v>
      </c>
      <c r="H13" s="4" t="s">
        <v>1282</v>
      </c>
      <c r="I13" s="4"/>
    </row>
    <row r="14" spans="1:13" ht="15.75">
      <c r="A14" s="3"/>
      <c r="B14" s="4" t="s">
        <v>1812</v>
      </c>
      <c r="C14" s="4" t="s">
        <v>1289</v>
      </c>
      <c r="D14" s="4" t="s">
        <v>1285</v>
      </c>
      <c r="E14" s="4" t="s">
        <v>160</v>
      </c>
      <c r="F14" s="11">
        <v>300</v>
      </c>
      <c r="G14" s="4">
        <v>51227003</v>
      </c>
      <c r="H14" s="4" t="s">
        <v>1282</v>
      </c>
      <c r="I14" s="4"/>
    </row>
    <row r="15" spans="1:13" ht="15.75">
      <c r="A15" s="3"/>
      <c r="B15" s="4" t="s">
        <v>1812</v>
      </c>
      <c r="C15" s="4" t="s">
        <v>1289</v>
      </c>
      <c r="D15" s="4" t="s">
        <v>1285</v>
      </c>
      <c r="E15" s="4" t="s">
        <v>160</v>
      </c>
      <c r="F15" s="11">
        <v>300</v>
      </c>
      <c r="G15" s="4">
        <v>51227004</v>
      </c>
      <c r="H15" s="4" t="s">
        <v>1282</v>
      </c>
      <c r="I15" s="4"/>
    </row>
    <row r="16" spans="1:13" ht="15.75">
      <c r="A16" s="3"/>
      <c r="B16" s="4" t="s">
        <v>1812</v>
      </c>
      <c r="C16" s="4" t="s">
        <v>1290</v>
      </c>
      <c r="D16" s="4" t="s">
        <v>1285</v>
      </c>
      <c r="E16" s="4" t="s">
        <v>160</v>
      </c>
      <c r="F16" s="11">
        <v>100</v>
      </c>
      <c r="G16" s="4">
        <v>51127004</v>
      </c>
      <c r="H16" s="4" t="s">
        <v>1282</v>
      </c>
      <c r="I16" s="4"/>
    </row>
    <row r="17" spans="1:9" ht="15.75">
      <c r="A17" s="3"/>
      <c r="B17" s="4" t="s">
        <v>1812</v>
      </c>
      <c r="C17" s="4" t="s">
        <v>1291</v>
      </c>
      <c r="D17" s="4" t="s">
        <v>1292</v>
      </c>
      <c r="E17" s="4" t="s">
        <v>160</v>
      </c>
      <c r="F17" s="11">
        <v>15000</v>
      </c>
      <c r="G17" s="4">
        <v>51327001</v>
      </c>
      <c r="H17" s="4" t="s">
        <v>1282</v>
      </c>
      <c r="I17" s="4"/>
    </row>
    <row r="18" spans="1:9" ht="15.75">
      <c r="A18" s="3"/>
      <c r="B18" s="4" t="s">
        <v>1812</v>
      </c>
      <c r="C18" s="4" t="s">
        <v>1293</v>
      </c>
      <c r="D18" s="4" t="s">
        <v>1280</v>
      </c>
      <c r="E18" s="4" t="s">
        <v>160</v>
      </c>
      <c r="F18" s="11">
        <v>500</v>
      </c>
      <c r="G18" s="4">
        <v>56627001</v>
      </c>
      <c r="H18" s="4" t="s">
        <v>1282</v>
      </c>
      <c r="I18" s="4"/>
    </row>
    <row r="19" spans="1:9" ht="15.75">
      <c r="A19" s="3"/>
      <c r="B19" s="4" t="s">
        <v>1812</v>
      </c>
      <c r="C19" s="4" t="s">
        <v>1294</v>
      </c>
      <c r="D19" s="4" t="s">
        <v>582</v>
      </c>
      <c r="E19" s="4" t="s">
        <v>160</v>
      </c>
      <c r="F19" s="11">
        <v>250</v>
      </c>
      <c r="G19" s="4">
        <v>51927001</v>
      </c>
      <c r="H19" s="4" t="s">
        <v>1282</v>
      </c>
      <c r="I19" s="4"/>
    </row>
    <row r="20" spans="1:9" ht="15.75">
      <c r="A20" s="3"/>
      <c r="B20" s="4" t="s">
        <v>1812</v>
      </c>
      <c r="C20" s="4" t="s">
        <v>1295</v>
      </c>
      <c r="D20" s="4" t="s">
        <v>1280</v>
      </c>
      <c r="E20" s="4" t="s">
        <v>160</v>
      </c>
      <c r="F20" s="11">
        <v>730</v>
      </c>
      <c r="G20" s="4">
        <v>51127005</v>
      </c>
      <c r="H20" s="4" t="s">
        <v>1282</v>
      </c>
      <c r="I20" s="4"/>
    </row>
    <row r="21" spans="1:9" ht="15.75">
      <c r="A21" s="3"/>
      <c r="B21" s="4" t="s">
        <v>1812</v>
      </c>
      <c r="C21" s="4" t="s">
        <v>1296</v>
      </c>
      <c r="D21" s="4" t="s">
        <v>590</v>
      </c>
      <c r="E21" s="4" t="s">
        <v>160</v>
      </c>
      <c r="F21" s="11">
        <v>220</v>
      </c>
      <c r="G21" s="4">
        <v>51227005</v>
      </c>
      <c r="H21" s="4" t="s">
        <v>1282</v>
      </c>
      <c r="I21" s="4"/>
    </row>
    <row r="22" spans="1:9" ht="15.75">
      <c r="A22" s="3"/>
      <c r="B22" s="4" t="s">
        <v>1812</v>
      </c>
      <c r="C22" s="4" t="s">
        <v>1297</v>
      </c>
      <c r="D22" s="4" t="s">
        <v>121</v>
      </c>
      <c r="E22" s="4" t="s">
        <v>160</v>
      </c>
      <c r="F22" s="11">
        <v>10500</v>
      </c>
      <c r="G22" s="4">
        <v>51527006</v>
      </c>
      <c r="H22" s="4"/>
      <c r="I22" s="4"/>
    </row>
    <row r="23" spans="1:9" ht="15.75">
      <c r="A23" s="3"/>
      <c r="B23" s="4" t="s">
        <v>1812</v>
      </c>
      <c r="C23" s="4" t="s">
        <v>1298</v>
      </c>
      <c r="D23" s="4" t="s">
        <v>1280</v>
      </c>
      <c r="E23" s="4" t="s">
        <v>160</v>
      </c>
      <c r="F23" s="11">
        <v>8900</v>
      </c>
      <c r="G23" s="4">
        <v>51127006</v>
      </c>
      <c r="H23" s="4"/>
      <c r="I23" s="4"/>
    </row>
    <row r="24" spans="1:9" ht="15.75">
      <c r="A24" s="3"/>
      <c r="B24" s="4" t="s">
        <v>1812</v>
      </c>
      <c r="C24" s="4" t="s">
        <v>1567</v>
      </c>
      <c r="D24" s="4" t="s">
        <v>1280</v>
      </c>
      <c r="E24" s="4" t="s">
        <v>160</v>
      </c>
      <c r="F24" s="11">
        <v>2048.56</v>
      </c>
      <c r="G24" s="4">
        <v>51327002</v>
      </c>
      <c r="H24" s="4"/>
      <c r="I24" s="4"/>
    </row>
    <row r="25" spans="1:9" ht="15.75">
      <c r="B25" s="4" t="s">
        <v>1812</v>
      </c>
      <c r="C25" s="34" t="s">
        <v>1573</v>
      </c>
      <c r="D25" s="34" t="s">
        <v>582</v>
      </c>
      <c r="E25" s="34" t="s">
        <v>160</v>
      </c>
      <c r="F25" s="35">
        <v>5846.4</v>
      </c>
      <c r="G25" s="34">
        <v>51327003</v>
      </c>
      <c r="H25" s="31" t="s">
        <v>1282</v>
      </c>
    </row>
    <row r="26" spans="1:9" ht="15.75">
      <c r="B26" s="4" t="s">
        <v>1812</v>
      </c>
      <c r="C26" s="34" t="s">
        <v>1585</v>
      </c>
      <c r="D26" s="34" t="s">
        <v>1586</v>
      </c>
      <c r="E26" s="34" t="s">
        <v>160</v>
      </c>
      <c r="F26" s="35">
        <v>225</v>
      </c>
      <c r="G26" s="34">
        <v>51527007</v>
      </c>
      <c r="H26" s="31" t="s">
        <v>1282</v>
      </c>
    </row>
    <row r="27" spans="1:9" ht="15.75">
      <c r="B27" s="4" t="s">
        <v>1812</v>
      </c>
      <c r="C27" s="34" t="s">
        <v>1590</v>
      </c>
      <c r="D27" s="34" t="s">
        <v>582</v>
      </c>
      <c r="E27" s="34" t="s">
        <v>160</v>
      </c>
      <c r="F27" s="37">
        <v>6728</v>
      </c>
      <c r="G27" s="34">
        <v>51127007</v>
      </c>
      <c r="H27" s="31" t="s">
        <v>1282</v>
      </c>
    </row>
    <row r="28" spans="1:9" ht="15.75">
      <c r="B28" s="4" t="s">
        <v>1812</v>
      </c>
      <c r="C28" s="34" t="s">
        <v>1899</v>
      </c>
      <c r="D28" s="34" t="s">
        <v>1900</v>
      </c>
      <c r="E28" s="34" t="s">
        <v>160</v>
      </c>
      <c r="F28" s="37">
        <v>3248</v>
      </c>
      <c r="G28" s="34">
        <v>51227007</v>
      </c>
      <c r="H28" s="31" t="s">
        <v>1837</v>
      </c>
    </row>
    <row r="29" spans="1:9" ht="15.75">
      <c r="B29" s="4" t="s">
        <v>1812</v>
      </c>
      <c r="C29" s="34" t="s">
        <v>1893</v>
      </c>
      <c r="D29" s="4" t="s">
        <v>1894</v>
      </c>
      <c r="E29" s="34" t="s">
        <v>1876</v>
      </c>
      <c r="F29" s="37">
        <v>3258</v>
      </c>
      <c r="G29" s="4">
        <v>51227006</v>
      </c>
      <c r="H29" s="31" t="s">
        <v>1837</v>
      </c>
    </row>
    <row r="33" spans="1:9" ht="15.75">
      <c r="A33" s="3"/>
      <c r="B33" s="4" t="s">
        <v>1812</v>
      </c>
      <c r="C33" s="4" t="s">
        <v>1273</v>
      </c>
      <c r="D33" s="34" t="s">
        <v>1580</v>
      </c>
      <c r="E33" s="4" t="s">
        <v>160</v>
      </c>
      <c r="F33" s="11">
        <v>1500</v>
      </c>
      <c r="H33" s="4" t="s">
        <v>1837</v>
      </c>
      <c r="I33" s="4"/>
    </row>
    <row r="36" spans="1:9" ht="15.75">
      <c r="B36" s="4" t="s">
        <v>1812</v>
      </c>
      <c r="C36" s="34" t="s">
        <v>1745</v>
      </c>
      <c r="D36" s="34" t="s">
        <v>582</v>
      </c>
      <c r="E36" s="34" t="s">
        <v>160</v>
      </c>
      <c r="F36" s="34" t="s">
        <v>582</v>
      </c>
      <c r="G36" s="34" t="s">
        <v>582</v>
      </c>
      <c r="H36" s="31" t="s">
        <v>1282</v>
      </c>
    </row>
  </sheetData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-0.249977111117893"/>
  </sheetPr>
  <dimension ref="A3:H12"/>
  <sheetViews>
    <sheetView workbookViewId="0">
      <selection activeCell="G27" sqref="G27"/>
    </sheetView>
  </sheetViews>
  <sheetFormatPr baseColWidth="10" defaultRowHeight="15"/>
  <cols>
    <col min="2" max="2" width="25.5703125" bestFit="1" customWidth="1"/>
    <col min="3" max="3" width="56" bestFit="1" customWidth="1"/>
    <col min="4" max="4" width="9.7109375" bestFit="1" customWidth="1"/>
    <col min="5" max="5" width="14.140625" bestFit="1" customWidth="1"/>
    <col min="6" max="6" width="22.85546875" bestFit="1" customWidth="1"/>
    <col min="7" max="8" width="20.28515625" bestFit="1" customWidth="1"/>
  </cols>
  <sheetData>
    <row r="3" spans="1:8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1540</v>
      </c>
      <c r="H3" s="9" t="s">
        <v>7</v>
      </c>
    </row>
    <row r="4" spans="1:8" ht="15.75">
      <c r="A4" s="3"/>
      <c r="B4" s="4" t="s">
        <v>1299</v>
      </c>
      <c r="C4" s="4" t="s">
        <v>1300</v>
      </c>
      <c r="D4" s="4" t="s">
        <v>1280</v>
      </c>
      <c r="E4" s="4" t="s">
        <v>160</v>
      </c>
      <c r="F4" s="11">
        <v>4860</v>
      </c>
      <c r="G4" s="4">
        <v>56728001</v>
      </c>
      <c r="H4" s="4" t="s">
        <v>1301</v>
      </c>
    </row>
    <row r="5" spans="1:8" ht="15.75">
      <c r="A5" s="3"/>
      <c r="B5" s="4" t="s">
        <v>1299</v>
      </c>
      <c r="C5" s="4" t="s">
        <v>1302</v>
      </c>
      <c r="D5" s="4" t="s">
        <v>1303</v>
      </c>
      <c r="E5" s="4" t="s">
        <v>160</v>
      </c>
      <c r="F5" s="11">
        <v>2807</v>
      </c>
      <c r="G5" s="4">
        <v>56928001</v>
      </c>
      <c r="H5" s="4" t="s">
        <v>1301</v>
      </c>
    </row>
    <row r="6" spans="1:8" ht="15.75">
      <c r="A6" s="3"/>
      <c r="B6" s="4" t="s">
        <v>1299</v>
      </c>
      <c r="C6" s="4" t="s">
        <v>1304</v>
      </c>
      <c r="D6" s="4" t="s">
        <v>843</v>
      </c>
      <c r="E6" s="4" t="s">
        <v>160</v>
      </c>
      <c r="F6" s="11">
        <v>130</v>
      </c>
      <c r="G6" s="4">
        <v>56728002</v>
      </c>
      <c r="H6" s="4" t="s">
        <v>1301</v>
      </c>
    </row>
    <row r="7" spans="1:8" ht="15.75">
      <c r="A7" s="3"/>
      <c r="B7" s="4" t="s">
        <v>1299</v>
      </c>
      <c r="C7" s="4" t="s">
        <v>1305</v>
      </c>
      <c r="D7" s="4" t="s">
        <v>1306</v>
      </c>
      <c r="E7" s="4" t="s">
        <v>160</v>
      </c>
      <c r="F7" s="11">
        <v>2922</v>
      </c>
      <c r="G7" s="4">
        <v>56728003</v>
      </c>
      <c r="H7" s="4" t="s">
        <v>1301</v>
      </c>
    </row>
    <row r="8" spans="1:8" ht="15.75">
      <c r="A8" s="3"/>
      <c r="B8" s="4" t="s">
        <v>1299</v>
      </c>
      <c r="C8" s="4" t="s">
        <v>1307</v>
      </c>
      <c r="D8" s="4" t="s">
        <v>1308</v>
      </c>
      <c r="E8" s="4" t="s">
        <v>160</v>
      </c>
      <c r="F8" s="11">
        <v>104.71</v>
      </c>
      <c r="G8" s="4">
        <v>56728004</v>
      </c>
      <c r="H8" s="4" t="s">
        <v>1301</v>
      </c>
    </row>
    <row r="9" spans="1:8" ht="15.75">
      <c r="A9" s="3"/>
      <c r="B9" s="4" t="s">
        <v>1299</v>
      </c>
      <c r="C9" s="4" t="s">
        <v>1309</v>
      </c>
      <c r="D9" s="4" t="s">
        <v>1308</v>
      </c>
      <c r="E9" s="4" t="s">
        <v>160</v>
      </c>
      <c r="F9" s="11">
        <v>1500</v>
      </c>
      <c r="G9" s="4">
        <v>56628001</v>
      </c>
      <c r="H9" s="4" t="s">
        <v>1301</v>
      </c>
    </row>
    <row r="10" spans="1:8" ht="15.75">
      <c r="A10" s="3"/>
      <c r="B10" s="4" t="s">
        <v>1299</v>
      </c>
      <c r="C10" s="4" t="s">
        <v>1310</v>
      </c>
      <c r="D10" s="4" t="s">
        <v>1280</v>
      </c>
      <c r="E10" s="4" t="s">
        <v>160</v>
      </c>
      <c r="F10" s="11">
        <v>2687</v>
      </c>
      <c r="G10" s="4">
        <v>56628002</v>
      </c>
      <c r="H10" s="4" t="s">
        <v>1301</v>
      </c>
    </row>
    <row r="11" spans="1:8" ht="15.75">
      <c r="B11" s="4" t="s">
        <v>1785</v>
      </c>
      <c r="C11" s="4" t="s">
        <v>1786</v>
      </c>
      <c r="E11" s="4" t="s">
        <v>160</v>
      </c>
      <c r="F11" s="11">
        <v>650</v>
      </c>
      <c r="G11" s="4">
        <v>56728005</v>
      </c>
      <c r="H11" s="4" t="s">
        <v>1301</v>
      </c>
    </row>
    <row r="12" spans="1:8" ht="15.75">
      <c r="B12" s="4" t="s">
        <v>1299</v>
      </c>
      <c r="C12" s="4" t="s">
        <v>1787</v>
      </c>
      <c r="E12" s="4" t="s">
        <v>160</v>
      </c>
      <c r="F12" s="11">
        <v>1176</v>
      </c>
      <c r="G12" s="4">
        <v>56628003</v>
      </c>
      <c r="H12" s="4" t="s">
        <v>1301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M17"/>
  <sheetViews>
    <sheetView topLeftCell="A10" workbookViewId="0">
      <selection activeCell="A8" sqref="A8"/>
    </sheetView>
  </sheetViews>
  <sheetFormatPr baseColWidth="10" defaultRowHeight="15"/>
  <cols>
    <col min="2" max="2" width="33.140625" customWidth="1"/>
    <col min="3" max="3" width="13.140625" bestFit="1" customWidth="1"/>
    <col min="4" max="4" width="57.140625" bestFit="1" customWidth="1"/>
    <col min="5" max="5" width="34.7109375" bestFit="1" customWidth="1"/>
    <col min="6" max="6" width="10.7109375" bestFit="1" customWidth="1"/>
    <col min="7" max="7" width="22.85546875" bestFit="1" customWidth="1"/>
    <col min="8" max="8" width="20.7109375" bestFit="1" customWidth="1"/>
    <col min="10" max="10" width="23.5703125" bestFit="1" customWidth="1"/>
    <col min="11" max="11" width="30.28515625" bestFit="1" customWidth="1"/>
    <col min="12" max="12" width="31.85546875" customWidth="1"/>
  </cols>
  <sheetData>
    <row r="1" spans="1:13" ht="25.5">
      <c r="D1" s="1" t="s">
        <v>1972</v>
      </c>
    </row>
    <row r="3" spans="1:13" ht="20.25">
      <c r="A3" s="3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/>
      <c r="J3" s="2" t="s">
        <v>7</v>
      </c>
      <c r="K3" s="2" t="s">
        <v>606</v>
      </c>
      <c r="L3" s="2" t="s">
        <v>154</v>
      </c>
      <c r="M3" s="9"/>
    </row>
    <row r="4" spans="1:13" ht="15.75">
      <c r="A4" s="3"/>
      <c r="B4" s="4" t="s">
        <v>1799</v>
      </c>
      <c r="C4" s="4" t="s">
        <v>8</v>
      </c>
      <c r="D4" s="4" t="s">
        <v>65</v>
      </c>
      <c r="E4" s="4"/>
      <c r="F4" s="4" t="s">
        <v>11</v>
      </c>
      <c r="G4" s="11">
        <v>2500</v>
      </c>
      <c r="H4" s="4">
        <v>51103001</v>
      </c>
      <c r="I4" s="4"/>
      <c r="J4" s="4" t="s">
        <v>66</v>
      </c>
    </row>
    <row r="5" spans="1:13" ht="15.75">
      <c r="A5" s="3"/>
      <c r="B5" s="4" t="s">
        <v>1799</v>
      </c>
      <c r="C5" s="4" t="s">
        <v>8</v>
      </c>
      <c r="D5" s="4" t="s">
        <v>67</v>
      </c>
      <c r="E5" s="4" t="s">
        <v>68</v>
      </c>
      <c r="F5" s="4" t="s">
        <v>11</v>
      </c>
      <c r="G5" s="11">
        <v>300</v>
      </c>
      <c r="H5" s="4" t="s">
        <v>69</v>
      </c>
      <c r="I5" s="4"/>
      <c r="J5" s="4" t="s">
        <v>66</v>
      </c>
    </row>
    <row r="6" spans="1:13" ht="15.75">
      <c r="A6" s="3"/>
      <c r="B6" s="4" t="s">
        <v>1799</v>
      </c>
      <c r="C6" s="4" t="s">
        <v>8</v>
      </c>
      <c r="D6" s="4" t="s">
        <v>70</v>
      </c>
      <c r="E6" s="4"/>
      <c r="F6" s="4" t="s">
        <v>11</v>
      </c>
      <c r="G6" s="11">
        <v>850</v>
      </c>
      <c r="H6" s="4">
        <v>51103002</v>
      </c>
      <c r="I6" s="4"/>
      <c r="J6" s="4" t="s">
        <v>66</v>
      </c>
    </row>
    <row r="7" spans="1:13" ht="46.5" customHeight="1">
      <c r="A7" s="3"/>
      <c r="B7" s="4" t="s">
        <v>1799</v>
      </c>
      <c r="C7" s="4" t="s">
        <v>8</v>
      </c>
      <c r="D7" s="4" t="s">
        <v>71</v>
      </c>
      <c r="E7" s="4" t="s">
        <v>72</v>
      </c>
      <c r="F7" s="4" t="s">
        <v>11</v>
      </c>
      <c r="G7" s="11">
        <v>1000</v>
      </c>
      <c r="H7" s="4">
        <v>51503001</v>
      </c>
      <c r="I7" s="4"/>
      <c r="J7" s="4" t="s">
        <v>66</v>
      </c>
      <c r="L7" s="43" t="s">
        <v>1788</v>
      </c>
    </row>
    <row r="8" spans="1:13" ht="45.75" customHeight="1">
      <c r="A8" s="3"/>
      <c r="B8" s="4" t="s">
        <v>1799</v>
      </c>
      <c r="C8" s="4" t="s">
        <v>8</v>
      </c>
      <c r="D8" s="4" t="s">
        <v>73</v>
      </c>
      <c r="E8" s="4" t="s">
        <v>74</v>
      </c>
      <c r="F8" s="4" t="s">
        <v>11</v>
      </c>
      <c r="G8" s="11">
        <v>1099</v>
      </c>
      <c r="H8" s="4">
        <v>51503002</v>
      </c>
      <c r="I8" s="4"/>
      <c r="J8" s="4" t="s">
        <v>66</v>
      </c>
      <c r="L8" s="43" t="s">
        <v>1788</v>
      </c>
    </row>
    <row r="9" spans="1:13" ht="45.75">
      <c r="A9" s="3"/>
      <c r="B9" s="4" t="s">
        <v>1799</v>
      </c>
      <c r="C9" s="4" t="s">
        <v>8</v>
      </c>
      <c r="D9" s="43" t="s">
        <v>1790</v>
      </c>
      <c r="E9" s="4" t="s">
        <v>1789</v>
      </c>
      <c r="F9" s="4" t="s">
        <v>11</v>
      </c>
      <c r="G9" s="11">
        <v>13000</v>
      </c>
      <c r="H9" s="4">
        <v>52103001</v>
      </c>
      <c r="I9" s="4"/>
      <c r="J9" s="4" t="s">
        <v>66</v>
      </c>
      <c r="L9" s="43" t="s">
        <v>1788</v>
      </c>
    </row>
    <row r="10" spans="1:13" ht="54.75" customHeight="1">
      <c r="A10" s="3"/>
      <c r="B10" s="4" t="s">
        <v>1799</v>
      </c>
      <c r="C10" s="4" t="s">
        <v>8</v>
      </c>
      <c r="D10" s="4" t="s">
        <v>75</v>
      </c>
      <c r="E10" s="4" t="s">
        <v>74</v>
      </c>
      <c r="F10" s="4" t="s">
        <v>11</v>
      </c>
      <c r="G10" s="11">
        <v>300</v>
      </c>
      <c r="H10" s="4">
        <v>51503003</v>
      </c>
      <c r="I10" s="4"/>
      <c r="J10" s="4" t="s">
        <v>66</v>
      </c>
      <c r="L10" s="43" t="s">
        <v>1788</v>
      </c>
    </row>
    <row r="11" spans="1:13" ht="46.5" customHeight="1">
      <c r="A11" s="3"/>
      <c r="B11" s="4" t="s">
        <v>1799</v>
      </c>
      <c r="C11" s="4" t="s">
        <v>8</v>
      </c>
      <c r="D11" s="4" t="s">
        <v>76</v>
      </c>
      <c r="E11" s="4" t="s">
        <v>77</v>
      </c>
      <c r="F11" s="4" t="s">
        <v>11</v>
      </c>
      <c r="G11" s="11">
        <v>153</v>
      </c>
      <c r="H11" s="4">
        <v>51503004</v>
      </c>
      <c r="I11" s="4"/>
      <c r="J11" s="4" t="s">
        <v>66</v>
      </c>
      <c r="L11" s="43" t="s">
        <v>1788</v>
      </c>
    </row>
    <row r="12" spans="1:13" ht="44.25" customHeight="1">
      <c r="A12" s="3"/>
      <c r="B12" s="4" t="s">
        <v>1799</v>
      </c>
      <c r="C12" s="4" t="s">
        <v>8</v>
      </c>
      <c r="D12" s="4" t="s">
        <v>78</v>
      </c>
      <c r="E12" s="4" t="s">
        <v>30</v>
      </c>
      <c r="F12" s="4" t="s">
        <v>11</v>
      </c>
      <c r="G12" s="11">
        <v>2000</v>
      </c>
      <c r="H12" s="4">
        <v>52303001</v>
      </c>
      <c r="I12" s="4"/>
      <c r="J12" s="4" t="s">
        <v>66</v>
      </c>
      <c r="L12" s="43" t="s">
        <v>1788</v>
      </c>
    </row>
    <row r="13" spans="1:13" ht="15.75">
      <c r="A13" s="3"/>
      <c r="B13" s="4" t="s">
        <v>1799</v>
      </c>
      <c r="C13" s="4" t="s">
        <v>8</v>
      </c>
      <c r="D13" s="4" t="s">
        <v>79</v>
      </c>
      <c r="E13" s="4" t="s">
        <v>80</v>
      </c>
      <c r="F13" s="4" t="s">
        <v>81</v>
      </c>
      <c r="G13" s="11">
        <v>350</v>
      </c>
      <c r="H13" s="4">
        <v>51103003</v>
      </c>
      <c r="I13" s="4"/>
      <c r="J13" s="4" t="s">
        <v>66</v>
      </c>
    </row>
    <row r="14" spans="1:13" ht="15.75">
      <c r="B14" s="4" t="s">
        <v>1799</v>
      </c>
      <c r="C14" s="34" t="s">
        <v>8</v>
      </c>
      <c r="D14" s="34" t="s">
        <v>1577</v>
      </c>
      <c r="E14" s="34" t="s">
        <v>77</v>
      </c>
      <c r="F14" s="34" t="s">
        <v>11</v>
      </c>
      <c r="G14" s="35">
        <v>279</v>
      </c>
      <c r="H14" s="34">
        <v>51503005</v>
      </c>
      <c r="I14" s="36"/>
      <c r="J14" s="31" t="s">
        <v>66</v>
      </c>
      <c r="K14" s="4">
        <v>2020</v>
      </c>
    </row>
    <row r="15" spans="1:13" ht="15.75">
      <c r="B15" s="4"/>
    </row>
    <row r="16" spans="1:13" ht="15.75">
      <c r="B16" s="4"/>
    </row>
    <row r="17" spans="2:10" ht="15.75">
      <c r="B17" s="4" t="s">
        <v>1799</v>
      </c>
      <c r="C17" s="4" t="s">
        <v>8</v>
      </c>
      <c r="D17" s="4" t="s">
        <v>1700</v>
      </c>
      <c r="E17" s="4" t="s">
        <v>582</v>
      </c>
      <c r="F17" s="4" t="s">
        <v>11</v>
      </c>
      <c r="G17" s="4" t="s">
        <v>582</v>
      </c>
      <c r="H17" s="4"/>
      <c r="I17" s="4"/>
      <c r="J17" s="4" t="s">
        <v>1701</v>
      </c>
    </row>
  </sheetData>
  <pageMargins left="0.7" right="0.7" top="0.75" bottom="0.75" header="0.3" footer="0.3"/>
  <pageSetup paperSize="5" scale="53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</sheetPr>
  <dimension ref="A3:I27"/>
  <sheetViews>
    <sheetView workbookViewId="0">
      <selection activeCell="J25" sqref="J25"/>
    </sheetView>
  </sheetViews>
  <sheetFormatPr baseColWidth="10" defaultRowHeight="15"/>
  <cols>
    <col min="2" max="2" width="39.140625" customWidth="1"/>
    <col min="3" max="3" width="38" bestFit="1" customWidth="1"/>
    <col min="4" max="4" width="20" bestFit="1" customWidth="1"/>
    <col min="5" max="5" width="14.140625" bestFit="1" customWidth="1"/>
    <col min="6" max="6" width="22.85546875" bestFit="1" customWidth="1"/>
    <col min="7" max="7" width="20.28515625" bestFit="1" customWidth="1"/>
    <col min="8" max="8" width="40.5703125" bestFit="1" customWidth="1"/>
    <col min="13" max="13" width="20.28515625" bestFit="1" customWidth="1"/>
  </cols>
  <sheetData>
    <row r="3" spans="1:9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4"/>
    </row>
    <row r="4" spans="1:9" ht="15.75">
      <c r="A4" s="3"/>
      <c r="B4" s="4" t="s">
        <v>1971</v>
      </c>
      <c r="C4" s="4" t="s">
        <v>1311</v>
      </c>
      <c r="D4" s="4" t="s">
        <v>1312</v>
      </c>
      <c r="E4" s="4" t="s">
        <v>160</v>
      </c>
      <c r="F4" s="11">
        <v>1000</v>
      </c>
      <c r="G4" s="4">
        <v>56729001</v>
      </c>
      <c r="H4" s="4" t="s">
        <v>1313</v>
      </c>
      <c r="I4" s="4"/>
    </row>
    <row r="5" spans="1:9" ht="15.75">
      <c r="A5" s="3"/>
      <c r="B5" s="4" t="s">
        <v>1971</v>
      </c>
      <c r="C5" s="4" t="s">
        <v>1314</v>
      </c>
      <c r="D5" s="4" t="s">
        <v>1280</v>
      </c>
      <c r="E5" s="4" t="s">
        <v>160</v>
      </c>
      <c r="F5" s="11">
        <v>200</v>
      </c>
      <c r="G5" s="4">
        <v>56729002</v>
      </c>
      <c r="H5" s="4" t="s">
        <v>1313</v>
      </c>
      <c r="I5" s="4"/>
    </row>
    <row r="6" spans="1:9" ht="15.75">
      <c r="A6" s="3"/>
      <c r="B6" s="4" t="s">
        <v>1971</v>
      </c>
      <c r="C6" s="4" t="s">
        <v>1315</v>
      </c>
      <c r="D6" s="4" t="s">
        <v>1280</v>
      </c>
      <c r="E6" s="4" t="s">
        <v>160</v>
      </c>
      <c r="F6" s="11">
        <v>600</v>
      </c>
      <c r="G6" s="4">
        <v>56729003</v>
      </c>
      <c r="H6" s="4" t="s">
        <v>1313</v>
      </c>
      <c r="I6" s="4"/>
    </row>
    <row r="7" spans="1:9" ht="15.75">
      <c r="A7" s="3"/>
      <c r="B7" s="4" t="s">
        <v>1971</v>
      </c>
      <c r="C7" s="4" t="s">
        <v>1316</v>
      </c>
      <c r="D7" s="4"/>
      <c r="E7" s="4" t="s">
        <v>160</v>
      </c>
      <c r="F7" s="11">
        <v>800</v>
      </c>
      <c r="G7" s="4">
        <v>56729004</v>
      </c>
      <c r="H7" s="4" t="s">
        <v>1313</v>
      </c>
      <c r="I7" s="4"/>
    </row>
    <row r="8" spans="1:9" ht="15.75">
      <c r="A8" s="3"/>
      <c r="B8" s="4" t="s">
        <v>1971</v>
      </c>
      <c r="C8" s="4" t="s">
        <v>1317</v>
      </c>
      <c r="D8" s="4"/>
      <c r="E8" s="4" t="s">
        <v>160</v>
      </c>
      <c r="F8" s="11">
        <v>10000</v>
      </c>
      <c r="G8" s="4">
        <v>56729005</v>
      </c>
      <c r="H8" s="4" t="s">
        <v>1313</v>
      </c>
      <c r="I8" s="4"/>
    </row>
    <row r="9" spans="1:9" ht="15.75">
      <c r="A9" s="3"/>
      <c r="B9" s="4" t="s">
        <v>1971</v>
      </c>
      <c r="C9" s="4" t="s">
        <v>1318</v>
      </c>
      <c r="D9" s="4"/>
      <c r="E9" s="4" t="s">
        <v>81</v>
      </c>
      <c r="F9" s="11">
        <v>1000</v>
      </c>
      <c r="G9" s="4">
        <v>56729006</v>
      </c>
      <c r="H9" s="4" t="s">
        <v>1313</v>
      </c>
      <c r="I9" s="4"/>
    </row>
    <row r="10" spans="1:9" ht="15.75">
      <c r="A10" s="3"/>
      <c r="B10" s="4" t="s">
        <v>1971</v>
      </c>
      <c r="C10" s="4" t="s">
        <v>1319</v>
      </c>
      <c r="D10" s="4"/>
      <c r="E10" s="4" t="s">
        <v>160</v>
      </c>
      <c r="F10" s="11">
        <v>1200</v>
      </c>
      <c r="G10" s="4">
        <v>56729007</v>
      </c>
      <c r="H10" s="4" t="s">
        <v>1313</v>
      </c>
      <c r="I10" s="4"/>
    </row>
    <row r="11" spans="1:9" ht="15.75">
      <c r="A11" s="3"/>
      <c r="B11" s="4" t="s">
        <v>1971</v>
      </c>
      <c r="C11" s="4" t="s">
        <v>1320</v>
      </c>
      <c r="D11" s="4"/>
      <c r="E11" s="4" t="s">
        <v>160</v>
      </c>
      <c r="F11" s="11">
        <v>400</v>
      </c>
      <c r="G11" s="4">
        <v>56729008</v>
      </c>
      <c r="H11" s="4" t="s">
        <v>1313</v>
      </c>
    </row>
    <row r="12" spans="1:9" ht="15.75">
      <c r="A12" s="3"/>
      <c r="B12" s="4" t="s">
        <v>1971</v>
      </c>
      <c r="C12" s="4" t="s">
        <v>1321</v>
      </c>
      <c r="D12" s="4"/>
      <c r="E12" s="4" t="s">
        <v>160</v>
      </c>
      <c r="F12" s="11">
        <v>200</v>
      </c>
      <c r="G12" s="4">
        <v>56729009</v>
      </c>
      <c r="H12" s="4" t="s">
        <v>1313</v>
      </c>
    </row>
    <row r="13" spans="1:9" ht="15.75">
      <c r="A13" s="3"/>
      <c r="B13" s="4" t="s">
        <v>1971</v>
      </c>
      <c r="C13" s="4" t="s">
        <v>1322</v>
      </c>
      <c r="D13" s="4" t="s">
        <v>1323</v>
      </c>
      <c r="E13" s="4" t="s">
        <v>160</v>
      </c>
      <c r="F13" s="11">
        <v>400</v>
      </c>
      <c r="G13" s="4">
        <v>56729010</v>
      </c>
      <c r="H13" s="4" t="s">
        <v>1313</v>
      </c>
    </row>
    <row r="14" spans="1:9" ht="15.75">
      <c r="A14" s="3"/>
      <c r="B14" s="4" t="s">
        <v>1971</v>
      </c>
      <c r="C14" s="4" t="s">
        <v>1322</v>
      </c>
      <c r="D14" s="4" t="s">
        <v>1324</v>
      </c>
      <c r="E14" s="4" t="s">
        <v>160</v>
      </c>
      <c r="F14" s="11">
        <v>500</v>
      </c>
      <c r="G14" s="4">
        <v>56729011</v>
      </c>
      <c r="H14" s="4" t="s">
        <v>1313</v>
      </c>
    </row>
    <row r="15" spans="1:9" ht="15.75">
      <c r="A15" s="3"/>
      <c r="B15" s="4" t="s">
        <v>1971</v>
      </c>
      <c r="C15" s="4" t="s">
        <v>1325</v>
      </c>
      <c r="D15" s="4"/>
      <c r="E15" s="4" t="s">
        <v>160</v>
      </c>
      <c r="F15" s="11">
        <v>500</v>
      </c>
      <c r="G15" s="4">
        <v>56729012</v>
      </c>
      <c r="H15" s="4" t="s">
        <v>1313</v>
      </c>
    </row>
    <row r="16" spans="1:9" ht="15.75">
      <c r="A16" s="3"/>
      <c r="B16" s="4" t="s">
        <v>1971</v>
      </c>
      <c r="C16" s="4" t="s">
        <v>1326</v>
      </c>
      <c r="D16" s="4"/>
      <c r="E16" s="4" t="s">
        <v>160</v>
      </c>
      <c r="F16" s="11">
        <v>1500</v>
      </c>
      <c r="G16" s="4">
        <v>56729013</v>
      </c>
      <c r="H16" s="4" t="s">
        <v>1313</v>
      </c>
    </row>
    <row r="17" spans="1:8" ht="15.75">
      <c r="A17" s="3"/>
      <c r="B17" s="4" t="s">
        <v>1971</v>
      </c>
      <c r="C17" s="4" t="s">
        <v>1327</v>
      </c>
      <c r="D17" s="4"/>
      <c r="E17" s="4" t="s">
        <v>160</v>
      </c>
      <c r="F17" s="11">
        <v>200</v>
      </c>
      <c r="G17" s="4">
        <v>56729014</v>
      </c>
      <c r="H17" s="4" t="s">
        <v>1313</v>
      </c>
    </row>
    <row r="18" spans="1:8" ht="15.75">
      <c r="A18" s="3"/>
      <c r="B18" s="4" t="s">
        <v>1971</v>
      </c>
      <c r="C18" s="4" t="s">
        <v>1328</v>
      </c>
      <c r="D18" s="4"/>
      <c r="E18" s="4" t="s">
        <v>160</v>
      </c>
      <c r="F18" s="11">
        <v>200</v>
      </c>
      <c r="G18" s="4">
        <v>56729015</v>
      </c>
      <c r="H18" s="4" t="s">
        <v>1313</v>
      </c>
    </row>
    <row r="19" spans="1:8" ht="15.75">
      <c r="A19" s="3"/>
      <c r="B19" s="4" t="s">
        <v>1971</v>
      </c>
      <c r="C19" s="4" t="s">
        <v>1329</v>
      </c>
      <c r="D19" s="4"/>
      <c r="E19" s="4" t="s">
        <v>160</v>
      </c>
      <c r="F19" s="11">
        <v>200</v>
      </c>
      <c r="G19" s="4">
        <v>56729016</v>
      </c>
      <c r="H19" s="4" t="s">
        <v>1313</v>
      </c>
    </row>
    <row r="20" spans="1:8" ht="15.75">
      <c r="A20" s="3"/>
      <c r="B20" s="4" t="s">
        <v>1971</v>
      </c>
      <c r="C20" s="4" t="s">
        <v>1330</v>
      </c>
      <c r="D20" s="4"/>
      <c r="E20" s="4" t="s">
        <v>160</v>
      </c>
      <c r="F20" s="11">
        <v>100</v>
      </c>
      <c r="G20" s="4">
        <v>56729017</v>
      </c>
      <c r="H20" s="4" t="s">
        <v>1313</v>
      </c>
    </row>
    <row r="21" spans="1:8" ht="15.75">
      <c r="A21" s="3"/>
      <c r="B21" s="4" t="s">
        <v>1971</v>
      </c>
      <c r="C21" s="4" t="s">
        <v>1331</v>
      </c>
      <c r="D21" s="4" t="s">
        <v>1332</v>
      </c>
      <c r="E21" s="4" t="s">
        <v>160</v>
      </c>
      <c r="F21" s="11">
        <v>5000</v>
      </c>
      <c r="G21" s="4">
        <v>56729018</v>
      </c>
      <c r="H21" s="4" t="s">
        <v>1333</v>
      </c>
    </row>
    <row r="22" spans="1:8" ht="15.75">
      <c r="A22" s="3"/>
      <c r="B22" s="4" t="s">
        <v>1971</v>
      </c>
      <c r="C22" s="4" t="s">
        <v>1334</v>
      </c>
      <c r="D22" s="4" t="s">
        <v>1306</v>
      </c>
      <c r="E22" s="4" t="s">
        <v>160</v>
      </c>
      <c r="F22" s="11">
        <v>2200</v>
      </c>
      <c r="G22" s="4">
        <v>56729019</v>
      </c>
      <c r="H22" s="4" t="s">
        <v>1333</v>
      </c>
    </row>
    <row r="23" spans="1:8" ht="15.75">
      <c r="A23" s="3"/>
      <c r="B23" s="4" t="s">
        <v>1971</v>
      </c>
      <c r="C23" s="4" t="s">
        <v>1335</v>
      </c>
      <c r="D23" s="4"/>
      <c r="E23" s="4" t="s">
        <v>160</v>
      </c>
      <c r="F23" s="11">
        <v>700</v>
      </c>
      <c r="G23" s="4">
        <v>56729020</v>
      </c>
      <c r="H23" s="4" t="s">
        <v>1333</v>
      </c>
    </row>
    <row r="24" spans="1:8" ht="15.75">
      <c r="A24" s="3"/>
      <c r="B24" s="4" t="s">
        <v>1971</v>
      </c>
      <c r="C24" s="4" t="s">
        <v>1336</v>
      </c>
      <c r="D24" s="4" t="s">
        <v>1306</v>
      </c>
      <c r="E24" s="4" t="s">
        <v>160</v>
      </c>
      <c r="F24" s="11">
        <v>900</v>
      </c>
      <c r="G24" s="4">
        <v>56729021</v>
      </c>
      <c r="H24" s="4" t="s">
        <v>1333</v>
      </c>
    </row>
    <row r="25" spans="1:8" ht="15.75">
      <c r="A25" s="3"/>
      <c r="B25" s="4" t="s">
        <v>1971</v>
      </c>
      <c r="C25" s="4" t="s">
        <v>1337</v>
      </c>
      <c r="D25" s="4" t="s">
        <v>1338</v>
      </c>
      <c r="E25" s="4" t="s">
        <v>160</v>
      </c>
      <c r="F25" s="11">
        <v>150</v>
      </c>
      <c r="G25" s="4">
        <v>56729022</v>
      </c>
      <c r="H25" s="4" t="s">
        <v>1333</v>
      </c>
    </row>
    <row r="26" spans="1:8" ht="15.75">
      <c r="A26" s="3"/>
      <c r="B26" s="4" t="s">
        <v>1971</v>
      </c>
      <c r="C26" s="4" t="s">
        <v>1339</v>
      </c>
      <c r="D26" s="4" t="s">
        <v>1340</v>
      </c>
      <c r="E26" s="4" t="s">
        <v>160</v>
      </c>
      <c r="F26" s="11">
        <v>500</v>
      </c>
      <c r="G26" s="4">
        <v>56729023</v>
      </c>
      <c r="H26" s="4" t="s">
        <v>1333</v>
      </c>
    </row>
    <row r="27" spans="1:8" ht="15.75">
      <c r="A27" s="3"/>
      <c r="B27" s="4" t="s">
        <v>1971</v>
      </c>
      <c r="C27" s="4" t="s">
        <v>1341</v>
      </c>
      <c r="E27" s="4" t="s">
        <v>160</v>
      </c>
      <c r="F27" s="11">
        <v>500</v>
      </c>
      <c r="G27" s="4">
        <v>56729024</v>
      </c>
      <c r="H27" s="4" t="s">
        <v>1333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3:M5"/>
  <sheetViews>
    <sheetView workbookViewId="0">
      <selection activeCell="B5" sqref="B5"/>
    </sheetView>
  </sheetViews>
  <sheetFormatPr baseColWidth="10" defaultRowHeight="15"/>
  <cols>
    <col min="2" max="2" width="37.140625" bestFit="1" customWidth="1"/>
    <col min="3" max="3" width="38.85546875" bestFit="1" customWidth="1"/>
    <col min="4" max="4" width="10" bestFit="1" customWidth="1"/>
    <col min="5" max="5" width="14.140625" bestFit="1" customWidth="1"/>
    <col min="6" max="6" width="22.85546875" bestFit="1" customWidth="1"/>
    <col min="8" max="8" width="30" bestFit="1" customWidth="1"/>
  </cols>
  <sheetData>
    <row r="3" spans="1:13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M3" s="9"/>
    </row>
    <row r="4" spans="1:13" ht="15.75">
      <c r="A4" s="3"/>
      <c r="B4" s="4" t="s">
        <v>1813</v>
      </c>
      <c r="C4" s="4" t="s">
        <v>1342</v>
      </c>
      <c r="D4" s="4" t="s">
        <v>123</v>
      </c>
      <c r="E4" s="4" t="s">
        <v>160</v>
      </c>
      <c r="F4" s="11">
        <v>5400</v>
      </c>
      <c r="G4" s="4">
        <v>51530001</v>
      </c>
      <c r="H4" s="4" t="s">
        <v>1343</v>
      </c>
    </row>
    <row r="5" spans="1:13" ht="15.75">
      <c r="A5" s="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3:M30"/>
  <sheetViews>
    <sheetView workbookViewId="0">
      <selection activeCell="E10" sqref="E10"/>
    </sheetView>
  </sheetViews>
  <sheetFormatPr baseColWidth="10" defaultRowHeight="15"/>
  <cols>
    <col min="2" max="2" width="30.85546875" bestFit="1" customWidth="1"/>
    <col min="3" max="3" width="74.85546875" bestFit="1" customWidth="1"/>
    <col min="4" max="4" width="36" bestFit="1" customWidth="1"/>
    <col min="5" max="5" width="14.140625" bestFit="1" customWidth="1"/>
    <col min="6" max="6" width="22.85546875" bestFit="1" customWidth="1"/>
    <col min="7" max="7" width="12.5703125" customWidth="1"/>
    <col min="8" max="8" width="20.28515625" bestFit="1" customWidth="1"/>
  </cols>
  <sheetData>
    <row r="3" spans="1:13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M3" s="12"/>
    </row>
    <row r="5" spans="1:13" ht="15.75">
      <c r="A5" s="3"/>
      <c r="B5" s="4" t="s">
        <v>1814</v>
      </c>
      <c r="C5" s="4" t="s">
        <v>1346</v>
      </c>
      <c r="D5" s="4"/>
      <c r="E5" s="4" t="s">
        <v>14</v>
      </c>
      <c r="F5" s="21">
        <v>360</v>
      </c>
      <c r="G5" s="4">
        <v>51231001</v>
      </c>
      <c r="H5" s="4" t="s">
        <v>1345</v>
      </c>
    </row>
    <row r="6" spans="1:13" ht="15.75">
      <c r="A6" s="3"/>
      <c r="B6" s="4" t="s">
        <v>1814</v>
      </c>
      <c r="C6" s="4" t="s">
        <v>1347</v>
      </c>
      <c r="D6" s="4" t="s">
        <v>870</v>
      </c>
      <c r="E6" s="20" t="s">
        <v>533</v>
      </c>
      <c r="F6" s="21">
        <v>500</v>
      </c>
      <c r="G6" s="4">
        <v>51131002</v>
      </c>
      <c r="H6" s="4" t="s">
        <v>1345</v>
      </c>
    </row>
    <row r="7" spans="1:13" ht="15.75">
      <c r="A7" s="3"/>
      <c r="B7" s="4" t="s">
        <v>1814</v>
      </c>
      <c r="C7" s="4" t="s">
        <v>1348</v>
      </c>
      <c r="D7" s="4"/>
      <c r="E7" s="20" t="s">
        <v>14</v>
      </c>
      <c r="F7" s="21">
        <v>120</v>
      </c>
      <c r="G7" s="4">
        <v>51131003</v>
      </c>
      <c r="H7" s="4" t="s">
        <v>1345</v>
      </c>
    </row>
    <row r="8" spans="1:13" ht="15.75">
      <c r="A8" s="3"/>
      <c r="B8" s="4" t="s">
        <v>1814</v>
      </c>
      <c r="C8" s="4" t="s">
        <v>1349</v>
      </c>
      <c r="D8" s="4"/>
      <c r="E8" s="4" t="s">
        <v>14</v>
      </c>
      <c r="F8" s="21">
        <v>60</v>
      </c>
      <c r="G8" s="4">
        <v>51931001</v>
      </c>
      <c r="H8" s="4" t="s">
        <v>1345</v>
      </c>
    </row>
    <row r="9" spans="1:13" ht="15.75">
      <c r="A9" s="3"/>
      <c r="B9" s="4" t="s">
        <v>1814</v>
      </c>
      <c r="C9" s="4" t="s">
        <v>1350</v>
      </c>
      <c r="D9" s="4" t="s">
        <v>870</v>
      </c>
      <c r="E9" s="4" t="s">
        <v>14</v>
      </c>
      <c r="F9" s="21">
        <v>1200</v>
      </c>
      <c r="G9" s="4">
        <v>51131004</v>
      </c>
      <c r="H9" s="4" t="s">
        <v>1345</v>
      </c>
    </row>
    <row r="10" spans="1:13" ht="15.75">
      <c r="A10" s="3"/>
      <c r="B10" s="4" t="s">
        <v>1814</v>
      </c>
      <c r="C10" s="4" t="s">
        <v>1351</v>
      </c>
      <c r="D10" s="4" t="s">
        <v>1352</v>
      </c>
      <c r="E10" s="20" t="s">
        <v>14</v>
      </c>
      <c r="F10" s="21">
        <v>7560</v>
      </c>
      <c r="G10" s="4">
        <v>51531001</v>
      </c>
      <c r="H10" s="4" t="s">
        <v>1345</v>
      </c>
    </row>
    <row r="11" spans="1:13" ht="15.75">
      <c r="A11" s="3"/>
      <c r="B11" s="4" t="s">
        <v>1814</v>
      </c>
      <c r="C11" s="4" t="s">
        <v>1353</v>
      </c>
      <c r="D11" s="4" t="s">
        <v>870</v>
      </c>
      <c r="E11" s="20" t="s">
        <v>533</v>
      </c>
      <c r="F11" s="21">
        <v>423</v>
      </c>
      <c r="G11" s="4">
        <v>51531002</v>
      </c>
      <c r="H11" s="4" t="s">
        <v>1345</v>
      </c>
    </row>
    <row r="12" spans="1:13" ht="15.75">
      <c r="A12" s="3"/>
      <c r="B12" s="4" t="s">
        <v>1814</v>
      </c>
      <c r="C12" s="4" t="s">
        <v>1354</v>
      </c>
      <c r="D12" s="4" t="s">
        <v>101</v>
      </c>
      <c r="E12" s="20" t="s">
        <v>14</v>
      </c>
      <c r="F12" s="21">
        <v>1230</v>
      </c>
      <c r="G12" s="4">
        <v>51531003</v>
      </c>
      <c r="H12" s="4" t="s">
        <v>1345</v>
      </c>
    </row>
    <row r="13" spans="1:13" ht="15.75">
      <c r="A13" s="3"/>
      <c r="B13" s="4" t="s">
        <v>1814</v>
      </c>
      <c r="C13" s="4" t="s">
        <v>1355</v>
      </c>
      <c r="D13" s="4"/>
      <c r="E13" s="34" t="s">
        <v>14</v>
      </c>
      <c r="F13" s="21">
        <v>452</v>
      </c>
      <c r="G13" s="4">
        <v>51231003</v>
      </c>
      <c r="H13" s="4" t="s">
        <v>1345</v>
      </c>
    </row>
    <row r="14" spans="1:13" ht="15.75">
      <c r="A14" s="3"/>
      <c r="B14" s="4" t="s">
        <v>1814</v>
      </c>
      <c r="C14" s="4" t="s">
        <v>1356</v>
      </c>
      <c r="D14" s="4" t="s">
        <v>1357</v>
      </c>
      <c r="E14" s="20" t="s">
        <v>14</v>
      </c>
      <c r="F14" s="21">
        <v>1500</v>
      </c>
      <c r="G14" s="4">
        <v>51531004</v>
      </c>
      <c r="H14" s="4" t="s">
        <v>1345</v>
      </c>
    </row>
    <row r="15" spans="1:13" ht="15.75">
      <c r="A15" s="3"/>
      <c r="B15" s="4" t="s">
        <v>1814</v>
      </c>
      <c r="C15" s="4" t="s">
        <v>1358</v>
      </c>
      <c r="D15" s="4" t="s">
        <v>80</v>
      </c>
      <c r="E15" s="20" t="s">
        <v>14</v>
      </c>
      <c r="F15" s="21">
        <v>220</v>
      </c>
      <c r="G15" s="4">
        <v>51231004</v>
      </c>
      <c r="H15" s="4" t="s">
        <v>1345</v>
      </c>
    </row>
    <row r="16" spans="1:13" ht="15.75">
      <c r="A16" s="3"/>
      <c r="B16" s="4" t="s">
        <v>1814</v>
      </c>
      <c r="C16" s="4" t="s">
        <v>1359</v>
      </c>
      <c r="D16" s="4" t="s">
        <v>1360</v>
      </c>
      <c r="E16" s="20" t="s">
        <v>14</v>
      </c>
      <c r="F16" s="21">
        <v>220</v>
      </c>
      <c r="G16" s="4">
        <v>51231005</v>
      </c>
      <c r="H16" s="4" t="s">
        <v>1345</v>
      </c>
    </row>
    <row r="17" spans="1:10" ht="15.75">
      <c r="A17" s="3"/>
      <c r="B17" s="4" t="s">
        <v>1814</v>
      </c>
      <c r="C17" s="4" t="s">
        <v>1008</v>
      </c>
      <c r="D17" s="4" t="s">
        <v>1361</v>
      </c>
      <c r="E17" s="34" t="s">
        <v>14</v>
      </c>
      <c r="F17" s="21">
        <v>600</v>
      </c>
      <c r="G17" s="4">
        <v>56631001</v>
      </c>
      <c r="H17" s="4" t="s">
        <v>1345</v>
      </c>
    </row>
    <row r="18" spans="1:10" ht="15.75">
      <c r="A18" s="3"/>
      <c r="B18" s="4" t="s">
        <v>1814</v>
      </c>
      <c r="C18" s="4" t="s">
        <v>1362</v>
      </c>
      <c r="D18" s="4"/>
      <c r="E18" s="4" t="s">
        <v>14</v>
      </c>
      <c r="F18" s="21">
        <v>850</v>
      </c>
      <c r="G18" s="4">
        <v>51131005</v>
      </c>
      <c r="H18" s="4" t="s">
        <v>1345</v>
      </c>
    </row>
    <row r="19" spans="1:10" ht="15.75">
      <c r="B19" s="4" t="s">
        <v>1814</v>
      </c>
      <c r="C19" s="4" t="s">
        <v>1402</v>
      </c>
      <c r="D19" s="4" t="s">
        <v>1853</v>
      </c>
      <c r="E19" s="4" t="s">
        <v>160</v>
      </c>
      <c r="F19" s="11">
        <v>5190</v>
      </c>
      <c r="G19" s="4">
        <v>51531006</v>
      </c>
      <c r="H19" s="4" t="s">
        <v>1345</v>
      </c>
    </row>
    <row r="20" spans="1:10" ht="15.75">
      <c r="B20" s="4" t="s">
        <v>1814</v>
      </c>
      <c r="C20" s="4" t="s">
        <v>1969</v>
      </c>
      <c r="D20" s="4" t="s">
        <v>1968</v>
      </c>
      <c r="E20" s="4" t="s">
        <v>160</v>
      </c>
      <c r="G20" s="4">
        <v>51131008</v>
      </c>
      <c r="H20" s="4" t="s">
        <v>1345</v>
      </c>
      <c r="J20" s="4" t="s">
        <v>1983</v>
      </c>
    </row>
    <row r="21" spans="1:10" ht="15.75">
      <c r="B21" s="4" t="s">
        <v>1814</v>
      </c>
      <c r="C21" s="4" t="s">
        <v>1702</v>
      </c>
      <c r="D21" t="s">
        <v>582</v>
      </c>
      <c r="E21" s="4" t="s">
        <v>160</v>
      </c>
      <c r="F21" s="4" t="s">
        <v>582</v>
      </c>
      <c r="G21" s="4" t="s">
        <v>582</v>
      </c>
      <c r="H21" s="4" t="s">
        <v>1345</v>
      </c>
      <c r="J21" s="4"/>
    </row>
    <row r="22" spans="1:10" ht="15.75">
      <c r="B22" s="4" t="s">
        <v>1814</v>
      </c>
      <c r="C22" s="4" t="s">
        <v>1963</v>
      </c>
      <c r="D22" s="4" t="s">
        <v>1964</v>
      </c>
      <c r="E22" s="4" t="s">
        <v>160</v>
      </c>
      <c r="G22" s="4">
        <v>51231006</v>
      </c>
      <c r="H22" s="4" t="s">
        <v>1345</v>
      </c>
      <c r="J22" s="4" t="s">
        <v>1983</v>
      </c>
    </row>
    <row r="23" spans="1:10" ht="15.75">
      <c r="B23" s="4" t="s">
        <v>1814</v>
      </c>
      <c r="C23" s="4" t="s">
        <v>1965</v>
      </c>
      <c r="D23" s="4" t="s">
        <v>1966</v>
      </c>
      <c r="E23" s="4" t="s">
        <v>160</v>
      </c>
      <c r="G23" s="4">
        <v>51131006</v>
      </c>
      <c r="H23" s="4" t="s">
        <v>1345</v>
      </c>
      <c r="J23" s="4" t="s">
        <v>1983</v>
      </c>
    </row>
    <row r="24" spans="1:10" ht="15.75">
      <c r="B24" s="4" t="s">
        <v>1814</v>
      </c>
      <c r="C24" s="4" t="s">
        <v>1967</v>
      </c>
      <c r="D24" s="4" t="s">
        <v>1968</v>
      </c>
      <c r="E24" s="4" t="s">
        <v>160</v>
      </c>
      <c r="G24" s="4">
        <v>51131007</v>
      </c>
      <c r="H24" s="4" t="s">
        <v>1345</v>
      </c>
      <c r="J24" s="4" t="s">
        <v>1983</v>
      </c>
    </row>
    <row r="25" spans="1:10" ht="15.75">
      <c r="B25" s="4" t="s">
        <v>1814</v>
      </c>
      <c r="C25" s="4" t="s">
        <v>1970</v>
      </c>
      <c r="D25" s="4" t="s">
        <v>1968</v>
      </c>
      <c r="E25" s="4" t="s">
        <v>160</v>
      </c>
      <c r="G25" s="4">
        <v>51131009</v>
      </c>
      <c r="H25" s="4" t="s">
        <v>1345</v>
      </c>
      <c r="J25" s="4" t="s">
        <v>1983</v>
      </c>
    </row>
    <row r="26" spans="1:10" ht="15.75">
      <c r="B26" s="4" t="s">
        <v>1814</v>
      </c>
      <c r="C26" s="4" t="s">
        <v>1982</v>
      </c>
      <c r="D26" s="4" t="s">
        <v>582</v>
      </c>
      <c r="E26" s="4" t="s">
        <v>160</v>
      </c>
      <c r="G26" s="4" t="s">
        <v>582</v>
      </c>
      <c r="H26" s="4" t="s">
        <v>1345</v>
      </c>
      <c r="J26" s="4" t="s">
        <v>1983</v>
      </c>
    </row>
    <row r="27" spans="1:10" ht="15.75">
      <c r="B27" s="4" t="s">
        <v>1814</v>
      </c>
      <c r="C27" s="4" t="s">
        <v>1985</v>
      </c>
      <c r="D27" s="4" t="s">
        <v>114</v>
      </c>
      <c r="E27" s="4" t="s">
        <v>160</v>
      </c>
      <c r="G27" s="4">
        <v>52331001</v>
      </c>
      <c r="H27" s="4" t="s">
        <v>1345</v>
      </c>
      <c r="J27" s="4"/>
    </row>
    <row r="28" spans="1:10" ht="15.75">
      <c r="B28" s="4" t="s">
        <v>1814</v>
      </c>
      <c r="C28" s="4" t="s">
        <v>1402</v>
      </c>
      <c r="D28" s="25" t="s">
        <v>1986</v>
      </c>
      <c r="E28" s="4" t="s">
        <v>160</v>
      </c>
      <c r="G28" s="4">
        <v>51531007</v>
      </c>
      <c r="H28" s="4" t="s">
        <v>1345</v>
      </c>
      <c r="J28" s="4" t="s">
        <v>1983</v>
      </c>
    </row>
    <row r="29" spans="1:10" ht="15.75">
      <c r="B29" s="4" t="s">
        <v>1814</v>
      </c>
      <c r="C29" s="4" t="s">
        <v>343</v>
      </c>
      <c r="D29" s="4" t="s">
        <v>858</v>
      </c>
      <c r="E29" s="4" t="s">
        <v>160</v>
      </c>
      <c r="G29" s="4">
        <v>51531008</v>
      </c>
      <c r="H29" s="4" t="s">
        <v>1345</v>
      </c>
      <c r="J29" s="4" t="s">
        <v>1983</v>
      </c>
    </row>
    <row r="30" spans="1:10" ht="15.75">
      <c r="B30" s="4" t="s">
        <v>1814</v>
      </c>
      <c r="C30" s="4" t="s">
        <v>1984</v>
      </c>
      <c r="D30" s="4" t="s">
        <v>858</v>
      </c>
      <c r="E30" s="4" t="s">
        <v>160</v>
      </c>
      <c r="G30" s="4">
        <v>51531009</v>
      </c>
      <c r="H30" s="4" t="s">
        <v>1345</v>
      </c>
      <c r="J30" s="4" t="s">
        <v>1983</v>
      </c>
    </row>
  </sheetData>
  <pageMargins left="0.7" right="0.7" top="0.75" bottom="0.75" header="0.3" footer="0.3"/>
  <pageSetup paperSize="5" fitToWidth="0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3:J16"/>
  <sheetViews>
    <sheetView topLeftCell="B1" workbookViewId="0">
      <selection activeCell="D25" sqref="D25"/>
    </sheetView>
  </sheetViews>
  <sheetFormatPr baseColWidth="10" defaultRowHeight="15"/>
  <cols>
    <col min="2" max="2" width="42.140625" bestFit="1" customWidth="1"/>
    <col min="3" max="3" width="76.42578125" bestFit="1" customWidth="1"/>
    <col min="4" max="4" width="54" bestFit="1" customWidth="1"/>
    <col min="5" max="5" width="14.140625" bestFit="1" customWidth="1"/>
    <col min="6" max="6" width="22.85546875" bestFit="1" customWidth="1"/>
    <col min="7" max="7" width="20.28515625" bestFit="1" customWidth="1"/>
    <col min="8" max="8" width="40.28515625" bestFit="1" customWidth="1"/>
  </cols>
  <sheetData>
    <row r="3" spans="1:10" ht="20.25">
      <c r="A3" s="3"/>
      <c r="B3" s="9" t="s">
        <v>0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1540</v>
      </c>
      <c r="H3" s="9" t="s">
        <v>7</v>
      </c>
    </row>
    <row r="4" spans="1:10" ht="15.75">
      <c r="A4" s="3"/>
      <c r="B4" s="4" t="s">
        <v>1831</v>
      </c>
      <c r="C4" s="4" t="s">
        <v>1363</v>
      </c>
      <c r="D4" s="4"/>
      <c r="E4" s="4" t="s">
        <v>160</v>
      </c>
      <c r="F4" s="11">
        <v>800</v>
      </c>
      <c r="G4" s="4">
        <v>51132001</v>
      </c>
      <c r="H4" s="4" t="s">
        <v>1364</v>
      </c>
    </row>
    <row r="5" spans="1:10" ht="15.75">
      <c r="A5" s="3"/>
      <c r="B5" s="4" t="s">
        <v>1831</v>
      </c>
      <c r="C5" s="4" t="s">
        <v>1365</v>
      </c>
      <c r="D5" s="4" t="s">
        <v>10</v>
      </c>
      <c r="E5" s="4" t="s">
        <v>81</v>
      </c>
      <c r="F5" s="11">
        <v>2000</v>
      </c>
      <c r="G5" s="4">
        <v>51532001</v>
      </c>
      <c r="H5" s="4" t="s">
        <v>1364</v>
      </c>
    </row>
    <row r="6" spans="1:10" ht="15.75">
      <c r="A6" s="3"/>
      <c r="B6" s="4" t="s">
        <v>1831</v>
      </c>
      <c r="C6" s="4" t="s">
        <v>1366</v>
      </c>
      <c r="D6" s="4"/>
      <c r="E6" s="4" t="s">
        <v>14</v>
      </c>
      <c r="F6" s="11">
        <v>200</v>
      </c>
      <c r="G6" s="4">
        <v>51132002</v>
      </c>
      <c r="H6" s="4" t="s">
        <v>1364</v>
      </c>
    </row>
    <row r="7" spans="1:10" ht="15.75">
      <c r="A7" s="3"/>
      <c r="B7" s="4" t="s">
        <v>1831</v>
      </c>
      <c r="C7" s="4" t="s">
        <v>1367</v>
      </c>
      <c r="D7" s="4" t="s">
        <v>1368</v>
      </c>
      <c r="E7" s="4" t="s">
        <v>160</v>
      </c>
      <c r="F7" s="11">
        <v>150</v>
      </c>
      <c r="G7" s="4">
        <v>51932001</v>
      </c>
      <c r="H7" s="4" t="s">
        <v>1364</v>
      </c>
    </row>
    <row r="8" spans="1:10" ht="15.75">
      <c r="A8" s="3"/>
      <c r="B8" s="4" t="s">
        <v>1831</v>
      </c>
      <c r="C8" s="4" t="s">
        <v>1369</v>
      </c>
      <c r="D8" s="4" t="s">
        <v>1370</v>
      </c>
      <c r="E8" s="4" t="s">
        <v>533</v>
      </c>
      <c r="F8" s="11">
        <v>200</v>
      </c>
      <c r="G8" s="4">
        <v>51932002</v>
      </c>
      <c r="H8" s="4" t="s">
        <v>1364</v>
      </c>
    </row>
    <row r="9" spans="1:10" ht="15.75">
      <c r="A9" s="3"/>
      <c r="B9" s="4" t="s">
        <v>1831</v>
      </c>
      <c r="C9" s="43" t="s">
        <v>1371</v>
      </c>
      <c r="D9" s="4" t="s">
        <v>1372</v>
      </c>
      <c r="E9" s="4" t="s">
        <v>160</v>
      </c>
      <c r="F9" s="11">
        <v>10553.01</v>
      </c>
      <c r="G9" s="4">
        <v>51532002</v>
      </c>
      <c r="H9" s="4" t="s">
        <v>1364</v>
      </c>
    </row>
    <row r="10" spans="1:10" ht="15.75">
      <c r="A10" s="3"/>
      <c r="B10" s="4" t="s">
        <v>1831</v>
      </c>
      <c r="C10" s="4" t="s">
        <v>1373</v>
      </c>
      <c r="D10" s="4" t="s">
        <v>582</v>
      </c>
      <c r="E10" s="4" t="s">
        <v>160</v>
      </c>
      <c r="F10" s="11">
        <v>100</v>
      </c>
      <c r="G10" s="4">
        <v>56632001</v>
      </c>
      <c r="H10" s="4" t="s">
        <v>1364</v>
      </c>
    </row>
    <row r="11" spans="1:10" ht="15.75">
      <c r="B11" s="34" t="s">
        <v>1831</v>
      </c>
      <c r="C11" s="34" t="s">
        <v>1561</v>
      </c>
      <c r="D11" s="34" t="s">
        <v>1562</v>
      </c>
      <c r="E11" s="34" t="s">
        <v>160</v>
      </c>
      <c r="F11" s="35">
        <v>270</v>
      </c>
      <c r="G11" s="34">
        <v>51932003</v>
      </c>
      <c r="H11" s="31" t="s">
        <v>1364</v>
      </c>
    </row>
    <row r="12" spans="1:10" ht="15.75">
      <c r="A12" s="3"/>
      <c r="B12" s="4" t="s">
        <v>1831</v>
      </c>
      <c r="C12" s="4" t="s">
        <v>25</v>
      </c>
      <c r="D12" s="4" t="s">
        <v>1580</v>
      </c>
      <c r="E12" s="4" t="s">
        <v>11</v>
      </c>
      <c r="F12" s="5">
        <v>500</v>
      </c>
      <c r="G12" s="4">
        <v>51101006</v>
      </c>
      <c r="H12" s="4" t="s">
        <v>1364</v>
      </c>
      <c r="I12" s="41"/>
      <c r="J12" s="4"/>
    </row>
    <row r="13" spans="1:10" ht="15.75">
      <c r="B13" s="4" t="s">
        <v>1831</v>
      </c>
      <c r="C13" s="4" t="s">
        <v>1864</v>
      </c>
      <c r="D13" s="4" t="s">
        <v>1865</v>
      </c>
      <c r="E13" s="4" t="s">
        <v>160</v>
      </c>
      <c r="F13" s="11">
        <v>5280</v>
      </c>
      <c r="G13" s="4">
        <v>51532003</v>
      </c>
      <c r="H13" s="4" t="s">
        <v>1866</v>
      </c>
    </row>
    <row r="16" spans="1:10" ht="15.75">
      <c r="B16" s="4" t="s">
        <v>1831</v>
      </c>
      <c r="C16" s="4" t="s">
        <v>1746</v>
      </c>
      <c r="D16" s="4" t="s">
        <v>582</v>
      </c>
      <c r="E16" s="4" t="s">
        <v>160</v>
      </c>
      <c r="F16" s="4" t="s">
        <v>1747</v>
      </c>
      <c r="G16" s="4" t="s">
        <v>582</v>
      </c>
      <c r="H16" s="31" t="s">
        <v>1364</v>
      </c>
    </row>
  </sheetData>
  <pageMargins left="0.7" right="0.7" top="0.75" bottom="0.75" header="0.3" footer="0.3"/>
  <pageSetup paperSize="5" scale="57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 tint="-0.499984740745262"/>
  </sheetPr>
  <dimension ref="A3:M28"/>
  <sheetViews>
    <sheetView workbookViewId="0">
      <selection activeCell="D27" sqref="D27"/>
    </sheetView>
  </sheetViews>
  <sheetFormatPr baseColWidth="10" defaultRowHeight="15"/>
  <cols>
    <col min="2" max="2" width="36.28515625" bestFit="1" customWidth="1"/>
    <col min="3" max="3" width="13.140625" bestFit="1" customWidth="1"/>
    <col min="4" max="4" width="94.7109375" bestFit="1" customWidth="1"/>
    <col min="5" max="5" width="47.42578125" bestFit="1" customWidth="1"/>
    <col min="6" max="6" width="20.7109375" bestFit="1" customWidth="1"/>
    <col min="7" max="7" width="22.85546875" bestFit="1" customWidth="1"/>
    <col min="9" max="9" width="22.7109375" bestFit="1" customWidth="1"/>
  </cols>
  <sheetData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M3" s="9"/>
    </row>
    <row r="4" spans="1:13" ht="15.75">
      <c r="A4" s="3"/>
      <c r="B4" s="4" t="s">
        <v>1822</v>
      </c>
      <c r="C4" s="4" t="s">
        <v>8</v>
      </c>
      <c r="D4" s="4" t="s">
        <v>1374</v>
      </c>
      <c r="E4" s="4" t="s">
        <v>1375</v>
      </c>
      <c r="F4" s="4" t="s">
        <v>160</v>
      </c>
      <c r="G4" s="11">
        <v>5660</v>
      </c>
      <c r="H4" s="4">
        <v>51533001</v>
      </c>
      <c r="I4" s="4" t="s">
        <v>1376</v>
      </c>
    </row>
    <row r="5" spans="1:13" ht="15.75">
      <c r="A5" s="3"/>
      <c r="B5" s="4" t="s">
        <v>1822</v>
      </c>
      <c r="C5" s="4" t="s">
        <v>8</v>
      </c>
      <c r="D5" s="4" t="s">
        <v>568</v>
      </c>
      <c r="E5" s="4" t="s">
        <v>959</v>
      </c>
      <c r="F5" s="4" t="s">
        <v>160</v>
      </c>
      <c r="G5" s="11">
        <v>270</v>
      </c>
      <c r="H5" s="4">
        <v>51533002</v>
      </c>
      <c r="I5" s="4" t="s">
        <v>1376</v>
      </c>
    </row>
    <row r="6" spans="1:13" ht="15.75">
      <c r="A6" s="3"/>
      <c r="B6" s="4" t="s">
        <v>1822</v>
      </c>
      <c r="C6" s="4" t="s">
        <v>8</v>
      </c>
      <c r="D6" s="4" t="s">
        <v>105</v>
      </c>
      <c r="E6" s="4" t="s">
        <v>100</v>
      </c>
      <c r="F6" s="4" t="s">
        <v>160</v>
      </c>
      <c r="G6" s="11">
        <v>230</v>
      </c>
      <c r="H6" s="4">
        <v>51533003</v>
      </c>
      <c r="I6" s="4" t="s">
        <v>1376</v>
      </c>
    </row>
    <row r="7" spans="1:13" ht="15.75">
      <c r="A7" s="3"/>
      <c r="B7" s="4" t="s">
        <v>1822</v>
      </c>
      <c r="C7" s="4" t="s">
        <v>8</v>
      </c>
      <c r="D7" s="4" t="s">
        <v>1377</v>
      </c>
      <c r="E7" s="4" t="s">
        <v>999</v>
      </c>
      <c r="F7" s="4" t="s">
        <v>160</v>
      </c>
      <c r="G7" s="11">
        <v>600</v>
      </c>
      <c r="H7" s="4">
        <v>51533004</v>
      </c>
      <c r="I7" s="4" t="s">
        <v>1376</v>
      </c>
    </row>
    <row r="8" spans="1:13" ht="15.75">
      <c r="A8" s="3"/>
      <c r="B8" s="4" t="s">
        <v>1822</v>
      </c>
      <c r="C8" s="4" t="s">
        <v>15</v>
      </c>
      <c r="D8" s="4" t="s">
        <v>1378</v>
      </c>
      <c r="E8" s="4" t="s">
        <v>1379</v>
      </c>
      <c r="F8" s="4" t="s">
        <v>160</v>
      </c>
      <c r="G8" s="11">
        <v>220</v>
      </c>
      <c r="H8" s="4">
        <v>51233001</v>
      </c>
      <c r="I8" s="4" t="s">
        <v>1376</v>
      </c>
    </row>
    <row r="9" spans="1:13" ht="15.75">
      <c r="A9" s="3"/>
      <c r="B9" s="4" t="s">
        <v>1822</v>
      </c>
      <c r="C9" s="4" t="s">
        <v>8</v>
      </c>
      <c r="D9" s="4" t="s">
        <v>1380</v>
      </c>
      <c r="E9" s="4" t="s">
        <v>1280</v>
      </c>
      <c r="F9" s="4" t="s">
        <v>160</v>
      </c>
      <c r="G9" s="11">
        <v>1200</v>
      </c>
      <c r="H9" s="4">
        <v>51133001</v>
      </c>
      <c r="I9" s="4" t="s">
        <v>1376</v>
      </c>
    </row>
    <row r="10" spans="1:13" ht="15.75">
      <c r="A10" s="3"/>
      <c r="B10" s="4" t="s">
        <v>1822</v>
      </c>
      <c r="C10" s="4" t="s">
        <v>8</v>
      </c>
      <c r="D10" s="4" t="s">
        <v>1381</v>
      </c>
      <c r="E10" s="4" t="s">
        <v>1280</v>
      </c>
      <c r="F10" s="4" t="s">
        <v>160</v>
      </c>
      <c r="G10" s="11">
        <v>389</v>
      </c>
      <c r="H10" s="4">
        <v>51133002</v>
      </c>
      <c r="I10" s="4" t="s">
        <v>1376</v>
      </c>
    </row>
    <row r="11" spans="1:13" ht="15.75">
      <c r="A11" s="3"/>
      <c r="B11" s="4" t="s">
        <v>1822</v>
      </c>
      <c r="C11" s="4" t="s">
        <v>8</v>
      </c>
      <c r="D11" s="4" t="s">
        <v>1382</v>
      </c>
      <c r="E11" s="4" t="s">
        <v>1383</v>
      </c>
      <c r="F11" s="4" t="s">
        <v>160</v>
      </c>
      <c r="G11" s="11">
        <v>792</v>
      </c>
      <c r="H11" s="4">
        <v>52133001</v>
      </c>
      <c r="I11" s="4" t="s">
        <v>1376</v>
      </c>
    </row>
    <row r="12" spans="1:13" ht="15.75">
      <c r="A12" s="3"/>
      <c r="B12" s="4" t="s">
        <v>1822</v>
      </c>
      <c r="C12" s="4" t="s">
        <v>15</v>
      </c>
      <c r="D12" s="4" t="s">
        <v>1384</v>
      </c>
      <c r="E12" s="4" t="s">
        <v>590</v>
      </c>
      <c r="F12" s="4" t="s">
        <v>160</v>
      </c>
      <c r="G12" s="11">
        <v>7500</v>
      </c>
      <c r="H12" s="4">
        <v>52133002</v>
      </c>
      <c r="I12" s="4" t="s">
        <v>1376</v>
      </c>
    </row>
    <row r="13" spans="1:13" ht="15.75">
      <c r="A13" s="3"/>
      <c r="B13" s="4" t="s">
        <v>1822</v>
      </c>
      <c r="C13" s="4" t="s">
        <v>15</v>
      </c>
      <c r="D13" s="4" t="s">
        <v>1385</v>
      </c>
      <c r="E13" s="4" t="s">
        <v>590</v>
      </c>
      <c r="F13" s="4" t="s">
        <v>160</v>
      </c>
      <c r="G13" s="11">
        <v>480</v>
      </c>
      <c r="H13" s="4">
        <v>52133003</v>
      </c>
      <c r="I13" s="4" t="s">
        <v>1376</v>
      </c>
    </row>
    <row r="14" spans="1:13" ht="15.75">
      <c r="A14" s="3"/>
      <c r="B14" s="4" t="s">
        <v>1822</v>
      </c>
      <c r="C14" s="4" t="s">
        <v>8</v>
      </c>
      <c r="D14" s="4" t="s">
        <v>1386</v>
      </c>
      <c r="E14" s="4" t="s">
        <v>590</v>
      </c>
      <c r="F14" s="4" t="s">
        <v>160</v>
      </c>
      <c r="G14" s="11">
        <v>1370.69</v>
      </c>
      <c r="H14" s="4">
        <v>52133004</v>
      </c>
      <c r="I14" s="4" t="s">
        <v>1376</v>
      </c>
    </row>
    <row r="15" spans="1:13" ht="15.75">
      <c r="A15" s="3"/>
      <c r="B15" s="4" t="s">
        <v>1822</v>
      </c>
      <c r="C15" s="4" t="s">
        <v>15</v>
      </c>
      <c r="D15" s="4" t="s">
        <v>1387</v>
      </c>
      <c r="E15" s="4" t="s">
        <v>1388</v>
      </c>
      <c r="F15" s="4" t="s">
        <v>1261</v>
      </c>
      <c r="G15" s="11">
        <v>2699</v>
      </c>
      <c r="H15" s="4">
        <v>52133005</v>
      </c>
      <c r="I15" s="4" t="s">
        <v>1376</v>
      </c>
    </row>
    <row r="16" spans="1:13" ht="15.75">
      <c r="A16" s="3"/>
      <c r="B16" s="4" t="s">
        <v>1822</v>
      </c>
      <c r="C16" s="4" t="s">
        <v>8</v>
      </c>
      <c r="D16" s="4" t="s">
        <v>1389</v>
      </c>
      <c r="E16" s="4" t="s">
        <v>1390</v>
      </c>
      <c r="F16" s="4" t="s">
        <v>14</v>
      </c>
      <c r="G16" s="11">
        <v>12134</v>
      </c>
      <c r="H16" s="4">
        <v>52133006</v>
      </c>
      <c r="I16" s="4" t="s">
        <v>1376</v>
      </c>
    </row>
    <row r="17" spans="1:9" ht="15.75">
      <c r="A17" s="3"/>
      <c r="B17" s="4" t="s">
        <v>1822</v>
      </c>
      <c r="C17" s="4" t="s">
        <v>62</v>
      </c>
      <c r="D17" s="4" t="s">
        <v>1391</v>
      </c>
      <c r="E17" s="4"/>
      <c r="F17" s="4" t="s">
        <v>14</v>
      </c>
      <c r="G17" s="11">
        <v>360</v>
      </c>
      <c r="H17" s="4">
        <v>52133007</v>
      </c>
      <c r="I17" s="4" t="s">
        <v>1376</v>
      </c>
    </row>
    <row r="18" spans="1:9" ht="15.75">
      <c r="A18" s="3"/>
      <c r="B18" s="4" t="s">
        <v>1822</v>
      </c>
      <c r="C18" s="4" t="s">
        <v>8</v>
      </c>
      <c r="D18" s="4" t="s">
        <v>1373</v>
      </c>
      <c r="E18" s="4"/>
      <c r="F18" s="4" t="s">
        <v>14</v>
      </c>
      <c r="G18" s="11">
        <v>100</v>
      </c>
      <c r="H18" s="4">
        <v>56633001</v>
      </c>
      <c r="I18" s="4" t="s">
        <v>1376</v>
      </c>
    </row>
    <row r="19" spans="1:9" ht="15.75">
      <c r="A19" s="3"/>
      <c r="B19" s="4" t="s">
        <v>1822</v>
      </c>
      <c r="C19" s="4" t="s">
        <v>8</v>
      </c>
      <c r="D19" s="4" t="s">
        <v>1392</v>
      </c>
      <c r="E19" s="4" t="s">
        <v>1393</v>
      </c>
      <c r="F19" s="4" t="s">
        <v>533</v>
      </c>
      <c r="G19" s="11">
        <v>7396</v>
      </c>
      <c r="H19" s="4">
        <v>52133008</v>
      </c>
      <c r="I19" s="4" t="s">
        <v>1376</v>
      </c>
    </row>
    <row r="20" spans="1:9" ht="15.75">
      <c r="A20" s="3"/>
      <c r="B20" s="4" t="s">
        <v>1822</v>
      </c>
      <c r="C20" s="4" t="s">
        <v>8</v>
      </c>
      <c r="D20" s="4" t="s">
        <v>1392</v>
      </c>
      <c r="E20" s="4" t="s">
        <v>1394</v>
      </c>
      <c r="F20" s="4" t="s">
        <v>14</v>
      </c>
      <c r="G20" s="11">
        <v>7396</v>
      </c>
      <c r="H20" s="4">
        <v>52133009</v>
      </c>
      <c r="I20" s="4" t="s">
        <v>1376</v>
      </c>
    </row>
    <row r="21" spans="1:9" ht="15.75">
      <c r="A21" s="3"/>
      <c r="B21" s="4" t="s">
        <v>1822</v>
      </c>
      <c r="C21" s="4" t="s">
        <v>15</v>
      </c>
      <c r="D21" s="4" t="s">
        <v>1395</v>
      </c>
      <c r="E21" s="4" t="s">
        <v>1393</v>
      </c>
      <c r="F21" s="4" t="s">
        <v>533</v>
      </c>
      <c r="G21" s="11">
        <v>11099</v>
      </c>
      <c r="H21" s="4">
        <v>52133010</v>
      </c>
      <c r="I21" s="4" t="s">
        <v>1376</v>
      </c>
    </row>
    <row r="22" spans="1:9" ht="15.75">
      <c r="B22" s="4" t="s">
        <v>1822</v>
      </c>
      <c r="C22" s="4" t="s">
        <v>8</v>
      </c>
      <c r="D22" s="4" t="s">
        <v>1956</v>
      </c>
      <c r="E22" s="34" t="s">
        <v>1048</v>
      </c>
      <c r="F22" s="4" t="s">
        <v>160</v>
      </c>
      <c r="G22" s="11">
        <v>3049</v>
      </c>
      <c r="H22" s="4">
        <v>51533007</v>
      </c>
      <c r="I22" s="4" t="s">
        <v>1376</v>
      </c>
    </row>
    <row r="23" spans="1:9" ht="15.75">
      <c r="B23" s="4" t="s">
        <v>1822</v>
      </c>
      <c r="C23" s="4" t="s">
        <v>8</v>
      </c>
      <c r="D23" s="4" t="s">
        <v>1901</v>
      </c>
      <c r="E23" s="4" t="s">
        <v>1902</v>
      </c>
      <c r="F23" s="4" t="s">
        <v>160</v>
      </c>
      <c r="G23" s="11">
        <v>8649</v>
      </c>
      <c r="H23" s="4">
        <v>51533006</v>
      </c>
      <c r="I23" s="4" t="s">
        <v>1376</v>
      </c>
    </row>
    <row r="24" spans="1:9" ht="15.75">
      <c r="B24" s="4" t="s">
        <v>1822</v>
      </c>
      <c r="C24" s="4" t="s">
        <v>8</v>
      </c>
      <c r="D24" s="4" t="s">
        <v>1929</v>
      </c>
      <c r="E24" s="4" t="s">
        <v>1930</v>
      </c>
      <c r="F24" s="4" t="s">
        <v>160</v>
      </c>
      <c r="G24" s="11">
        <v>13706</v>
      </c>
      <c r="H24" s="4">
        <v>52133011</v>
      </c>
      <c r="I24" s="4" t="s">
        <v>1376</v>
      </c>
    </row>
    <row r="25" spans="1:9" ht="15.75">
      <c r="B25" s="4" t="s">
        <v>1822</v>
      </c>
      <c r="C25" s="4" t="s">
        <v>8</v>
      </c>
      <c r="D25" s="4" t="s">
        <v>1939</v>
      </c>
      <c r="E25" s="4" t="s">
        <v>582</v>
      </c>
      <c r="F25" s="4" t="s">
        <v>160</v>
      </c>
      <c r="G25" s="11">
        <v>240</v>
      </c>
      <c r="H25" s="4">
        <v>52133012</v>
      </c>
      <c r="I25" s="4" t="s">
        <v>1376</v>
      </c>
    </row>
    <row r="26" spans="1:9" ht="15.75">
      <c r="B26" s="4" t="s">
        <v>1822</v>
      </c>
      <c r="C26" s="4" t="s">
        <v>8</v>
      </c>
      <c r="D26" s="4" t="s">
        <v>1940</v>
      </c>
      <c r="E26" s="4" t="s">
        <v>582</v>
      </c>
      <c r="F26" s="4" t="s">
        <v>160</v>
      </c>
      <c r="G26" s="11">
        <v>289</v>
      </c>
      <c r="H26" s="4">
        <v>52133013</v>
      </c>
      <c r="I26" s="4" t="s">
        <v>1376</v>
      </c>
    </row>
    <row r="27" spans="1:9" ht="15.75">
      <c r="B27" s="4" t="s">
        <v>1822</v>
      </c>
      <c r="C27" s="4" t="s">
        <v>8</v>
      </c>
      <c r="D27" s="4" t="s">
        <v>1959</v>
      </c>
      <c r="E27" s="4" t="s">
        <v>1958</v>
      </c>
      <c r="F27" s="4" t="s">
        <v>160</v>
      </c>
      <c r="G27" s="11">
        <v>6999</v>
      </c>
      <c r="H27" s="4">
        <v>52133014</v>
      </c>
      <c r="I27" s="4" t="s">
        <v>1376</v>
      </c>
    </row>
    <row r="28" spans="1:9" ht="15.75">
      <c r="B28" s="4" t="s">
        <v>1822</v>
      </c>
      <c r="C28" s="4" t="s">
        <v>8</v>
      </c>
      <c r="D28" s="4" t="s">
        <v>1959</v>
      </c>
      <c r="E28" s="4" t="s">
        <v>1958</v>
      </c>
      <c r="F28" s="4" t="s">
        <v>160</v>
      </c>
      <c r="G28" s="11">
        <v>6998.99</v>
      </c>
      <c r="H28" s="4">
        <v>52133015</v>
      </c>
      <c r="I28" s="4" t="s">
        <v>1376</v>
      </c>
    </row>
  </sheetData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360" verticalDpi="36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C00000"/>
    <pageSetUpPr fitToPage="1"/>
  </sheetPr>
  <dimension ref="A3:I40"/>
  <sheetViews>
    <sheetView workbookViewId="0">
      <selection activeCell="A8" sqref="A8:XFD8"/>
    </sheetView>
  </sheetViews>
  <sheetFormatPr baseColWidth="10" defaultRowHeight="15"/>
  <cols>
    <col min="2" max="2" width="40.42578125" customWidth="1"/>
    <col min="3" max="3" width="13.140625" bestFit="1" customWidth="1"/>
    <col min="4" max="4" width="126.7109375" bestFit="1" customWidth="1"/>
    <col min="5" max="5" width="25.7109375" bestFit="1" customWidth="1"/>
    <col min="6" max="6" width="14.140625" bestFit="1" customWidth="1"/>
    <col min="7" max="7" width="22.85546875" bestFit="1" customWidth="1"/>
    <col min="8" max="9" width="20.28515625" bestFit="1" customWidth="1"/>
    <col min="13" max="13" width="20.28515625" bestFit="1" customWidth="1"/>
  </cols>
  <sheetData>
    <row r="3" spans="1:9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1:9" ht="15.75">
      <c r="A4" s="3"/>
      <c r="B4" s="4" t="s">
        <v>608</v>
      </c>
      <c r="C4" s="4" t="s">
        <v>8</v>
      </c>
      <c r="D4" s="4" t="s">
        <v>1396</v>
      </c>
      <c r="E4" s="4" t="s">
        <v>1397</v>
      </c>
      <c r="F4" s="4" t="s">
        <v>160</v>
      </c>
      <c r="G4" s="11">
        <v>1300</v>
      </c>
      <c r="H4" s="4">
        <v>52034001</v>
      </c>
      <c r="I4" s="4" t="s">
        <v>1398</v>
      </c>
    </row>
    <row r="5" spans="1:9" ht="15.75">
      <c r="A5" s="3"/>
      <c r="B5" s="4" t="s">
        <v>608</v>
      </c>
      <c r="C5" s="4" t="s">
        <v>8</v>
      </c>
      <c r="D5" s="4" t="s">
        <v>1399</v>
      </c>
      <c r="E5" s="4" t="s">
        <v>1400</v>
      </c>
      <c r="F5" s="4" t="s">
        <v>160</v>
      </c>
      <c r="G5" s="11">
        <v>300</v>
      </c>
      <c r="H5" s="4">
        <v>52034002</v>
      </c>
      <c r="I5" s="4" t="s">
        <v>1398</v>
      </c>
    </row>
    <row r="6" spans="1:9" ht="15.75">
      <c r="A6" s="3"/>
      <c r="B6" s="4" t="s">
        <v>608</v>
      </c>
      <c r="C6" s="4" t="s">
        <v>8</v>
      </c>
      <c r="D6" s="4" t="s">
        <v>1401</v>
      </c>
      <c r="E6" s="4"/>
      <c r="F6" s="4" t="s">
        <v>160</v>
      </c>
      <c r="G6" s="11">
        <v>400</v>
      </c>
      <c r="H6" s="4">
        <v>52034003</v>
      </c>
      <c r="I6" s="4" t="s">
        <v>1398</v>
      </c>
    </row>
    <row r="7" spans="1:9" ht="15.75">
      <c r="A7" s="3"/>
      <c r="B7" s="4" t="s">
        <v>608</v>
      </c>
      <c r="C7" s="4" t="s">
        <v>8</v>
      </c>
      <c r="D7" s="4" t="s">
        <v>1402</v>
      </c>
      <c r="E7" s="4" t="s">
        <v>30</v>
      </c>
      <c r="F7" s="4" t="s">
        <v>160</v>
      </c>
      <c r="G7" s="11">
        <v>3869</v>
      </c>
      <c r="H7" s="4">
        <v>51534001</v>
      </c>
      <c r="I7" s="4" t="s">
        <v>1398</v>
      </c>
    </row>
    <row r="9" spans="1:9" ht="15.75">
      <c r="A9" s="3"/>
      <c r="B9" s="4" t="s">
        <v>608</v>
      </c>
      <c r="C9" s="4" t="s">
        <v>8</v>
      </c>
      <c r="D9" s="4" t="s">
        <v>1403</v>
      </c>
      <c r="E9" s="4"/>
      <c r="F9" s="4" t="s">
        <v>160</v>
      </c>
      <c r="G9" s="11">
        <v>1299</v>
      </c>
      <c r="H9" s="4">
        <v>51134002</v>
      </c>
      <c r="I9" s="4" t="s">
        <v>1398</v>
      </c>
    </row>
    <row r="10" spans="1:9" ht="15.75">
      <c r="A10" s="3"/>
      <c r="B10" s="4" t="s">
        <v>608</v>
      </c>
      <c r="C10" s="4" t="s">
        <v>8</v>
      </c>
      <c r="D10" s="4" t="s">
        <v>1403</v>
      </c>
      <c r="E10" s="4"/>
      <c r="F10" s="4" t="s">
        <v>160</v>
      </c>
      <c r="G10" s="11">
        <v>1299</v>
      </c>
      <c r="H10" s="4">
        <v>51134003</v>
      </c>
      <c r="I10" s="4" t="s">
        <v>1398</v>
      </c>
    </row>
    <row r="11" spans="1:9" ht="15.75">
      <c r="A11" s="3"/>
      <c r="B11" s="4" t="s">
        <v>608</v>
      </c>
      <c r="C11" s="4" t="s">
        <v>8</v>
      </c>
      <c r="D11" s="4" t="s">
        <v>1403</v>
      </c>
      <c r="E11" s="4"/>
      <c r="F11" s="4" t="s">
        <v>160</v>
      </c>
      <c r="G11" s="11">
        <v>1299</v>
      </c>
      <c r="H11" s="4">
        <v>51134004</v>
      </c>
      <c r="I11" s="4" t="s">
        <v>1398</v>
      </c>
    </row>
    <row r="12" spans="1:9" ht="15.75">
      <c r="A12" s="3"/>
      <c r="B12" s="4" t="s">
        <v>608</v>
      </c>
      <c r="C12" s="4" t="s">
        <v>8</v>
      </c>
      <c r="D12" s="4" t="s">
        <v>1403</v>
      </c>
      <c r="E12" s="4" t="s">
        <v>1280</v>
      </c>
      <c r="F12" s="4" t="s">
        <v>160</v>
      </c>
      <c r="G12" s="11">
        <v>1299</v>
      </c>
      <c r="H12" s="4">
        <v>51134005</v>
      </c>
      <c r="I12" s="4" t="s">
        <v>1398</v>
      </c>
    </row>
    <row r="13" spans="1:9" ht="15.75">
      <c r="A13" s="3"/>
      <c r="B13" s="4" t="s">
        <v>608</v>
      </c>
      <c r="C13" s="4" t="s">
        <v>8</v>
      </c>
      <c r="D13" s="4" t="s">
        <v>1404</v>
      </c>
      <c r="E13" s="4" t="s">
        <v>1405</v>
      </c>
      <c r="F13" s="4" t="s">
        <v>160</v>
      </c>
      <c r="G13" s="11">
        <v>3499</v>
      </c>
      <c r="H13" s="4">
        <v>52034004</v>
      </c>
      <c r="I13" s="4" t="s">
        <v>1398</v>
      </c>
    </row>
    <row r="14" spans="1:9" ht="15.75">
      <c r="A14" s="3"/>
      <c r="B14" s="4" t="s">
        <v>608</v>
      </c>
      <c r="C14" s="4" t="s">
        <v>8</v>
      </c>
      <c r="D14" s="4" t="s">
        <v>1406</v>
      </c>
      <c r="E14" s="4"/>
      <c r="F14" s="4" t="s">
        <v>160</v>
      </c>
      <c r="G14" s="11">
        <v>5000</v>
      </c>
      <c r="H14" s="4">
        <v>52034005</v>
      </c>
      <c r="I14" s="4" t="s">
        <v>1398</v>
      </c>
    </row>
    <row r="15" spans="1:9" ht="15.75">
      <c r="A15" s="3"/>
      <c r="B15" s="4" t="s">
        <v>608</v>
      </c>
      <c r="C15" s="4" t="s">
        <v>8</v>
      </c>
      <c r="D15" s="4" t="s">
        <v>1407</v>
      </c>
      <c r="E15" s="4"/>
      <c r="F15" s="4" t="s">
        <v>160</v>
      </c>
      <c r="G15" s="11">
        <v>1099</v>
      </c>
      <c r="H15" s="4">
        <v>52134001</v>
      </c>
      <c r="I15" s="4" t="s">
        <v>1398</v>
      </c>
    </row>
    <row r="16" spans="1:9" ht="15.75">
      <c r="A16" s="3"/>
      <c r="B16" s="4" t="s">
        <v>608</v>
      </c>
      <c r="C16" s="4" t="s">
        <v>8</v>
      </c>
      <c r="D16" s="4" t="s">
        <v>1408</v>
      </c>
      <c r="E16" s="4" t="s">
        <v>1280</v>
      </c>
      <c r="F16" s="4" t="s">
        <v>160</v>
      </c>
      <c r="G16" s="11">
        <v>2600</v>
      </c>
      <c r="H16" s="4">
        <v>51934001</v>
      </c>
      <c r="I16" s="4" t="s">
        <v>1398</v>
      </c>
    </row>
    <row r="17" spans="1:9" ht="15.75">
      <c r="A17" s="3"/>
      <c r="B17" s="4" t="s">
        <v>608</v>
      </c>
      <c r="C17" s="4" t="s">
        <v>8</v>
      </c>
      <c r="D17" s="4" t="s">
        <v>1408</v>
      </c>
      <c r="E17" s="4" t="s">
        <v>1280</v>
      </c>
      <c r="F17" s="4" t="s">
        <v>160</v>
      </c>
      <c r="G17" s="11">
        <v>2600</v>
      </c>
      <c r="H17" s="4">
        <v>51934002</v>
      </c>
      <c r="I17" s="4" t="s">
        <v>1398</v>
      </c>
    </row>
    <row r="18" spans="1:9" ht="15.75">
      <c r="A18" s="3"/>
      <c r="B18" s="4" t="s">
        <v>608</v>
      </c>
      <c r="C18" s="4" t="s">
        <v>8</v>
      </c>
      <c r="D18" s="4" t="s">
        <v>1408</v>
      </c>
      <c r="E18" s="4" t="s">
        <v>1280</v>
      </c>
      <c r="F18" s="4" t="s">
        <v>160</v>
      </c>
      <c r="G18" s="11">
        <v>2600</v>
      </c>
      <c r="H18" s="4">
        <v>51934003</v>
      </c>
      <c r="I18" s="4" t="s">
        <v>1398</v>
      </c>
    </row>
    <row r="19" spans="1:9" ht="15.75">
      <c r="A19" s="3"/>
      <c r="B19" s="4" t="s">
        <v>608</v>
      </c>
      <c r="C19" s="4" t="s">
        <v>8</v>
      </c>
      <c r="D19" s="4" t="s">
        <v>1409</v>
      </c>
      <c r="E19" s="4" t="s">
        <v>1410</v>
      </c>
      <c r="F19" s="4" t="s">
        <v>160</v>
      </c>
      <c r="G19" s="11">
        <v>4699</v>
      </c>
      <c r="H19" s="4">
        <v>51534002</v>
      </c>
      <c r="I19" s="4" t="s">
        <v>1398</v>
      </c>
    </row>
    <row r="20" spans="1:9" ht="15.75">
      <c r="A20" s="3"/>
      <c r="B20" s="4" t="s">
        <v>608</v>
      </c>
      <c r="C20" s="4" t="s">
        <v>8</v>
      </c>
      <c r="D20" s="4" t="s">
        <v>1411</v>
      </c>
      <c r="E20" s="4" t="s">
        <v>1280</v>
      </c>
      <c r="F20" s="4" t="s">
        <v>160</v>
      </c>
      <c r="G20" s="11">
        <v>150</v>
      </c>
      <c r="H20" s="4">
        <v>51234001</v>
      </c>
      <c r="I20" s="4" t="s">
        <v>1398</v>
      </c>
    </row>
    <row r="21" spans="1:9" ht="15.75">
      <c r="A21" s="3"/>
      <c r="B21" s="4" t="s">
        <v>608</v>
      </c>
      <c r="C21" s="4" t="s">
        <v>8</v>
      </c>
      <c r="D21" s="4" t="s">
        <v>1411</v>
      </c>
      <c r="E21" s="4" t="s">
        <v>1280</v>
      </c>
      <c r="F21" s="4" t="s">
        <v>160</v>
      </c>
      <c r="G21" s="11">
        <v>150</v>
      </c>
      <c r="H21" s="4">
        <v>51234002</v>
      </c>
      <c r="I21" s="4" t="s">
        <v>1398</v>
      </c>
    </row>
    <row r="22" spans="1:9" ht="15.75">
      <c r="A22" s="3"/>
      <c r="B22" s="4" t="s">
        <v>608</v>
      </c>
      <c r="C22" s="4" t="s">
        <v>8</v>
      </c>
      <c r="D22" s="4" t="s">
        <v>1411</v>
      </c>
      <c r="E22" s="4" t="s">
        <v>1280</v>
      </c>
      <c r="F22" s="4" t="s">
        <v>160</v>
      </c>
      <c r="G22" s="11">
        <v>150</v>
      </c>
      <c r="H22" s="4">
        <v>51234003</v>
      </c>
      <c r="I22" s="4" t="s">
        <v>1398</v>
      </c>
    </row>
    <row r="23" spans="1:9" ht="15.75">
      <c r="A23" s="3"/>
      <c r="B23" s="4" t="s">
        <v>608</v>
      </c>
      <c r="C23" s="4" t="s">
        <v>8</v>
      </c>
      <c r="D23" s="4" t="s">
        <v>1411</v>
      </c>
      <c r="E23" s="4" t="s">
        <v>1280</v>
      </c>
      <c r="F23" s="4" t="s">
        <v>160</v>
      </c>
      <c r="G23" s="11">
        <v>150</v>
      </c>
      <c r="H23" s="4">
        <v>51234004</v>
      </c>
      <c r="I23" s="4" t="s">
        <v>1398</v>
      </c>
    </row>
    <row r="24" spans="1:9" ht="15.75">
      <c r="A24" s="3"/>
      <c r="B24" s="4" t="s">
        <v>608</v>
      </c>
      <c r="C24" s="4" t="s">
        <v>8</v>
      </c>
      <c r="D24" s="4" t="s">
        <v>1412</v>
      </c>
      <c r="E24" s="4" t="s">
        <v>1413</v>
      </c>
      <c r="F24" s="4" t="s">
        <v>160</v>
      </c>
      <c r="G24" s="11">
        <v>3499</v>
      </c>
      <c r="H24" s="4">
        <v>52134002</v>
      </c>
      <c r="I24" s="4" t="s">
        <v>1398</v>
      </c>
    </row>
    <row r="25" spans="1:9" ht="15.75">
      <c r="A25" s="3"/>
      <c r="B25" s="4" t="s">
        <v>608</v>
      </c>
      <c r="C25" s="4" t="s">
        <v>8</v>
      </c>
      <c r="D25" s="4" t="s">
        <v>1414</v>
      </c>
      <c r="E25" s="4" t="s">
        <v>1415</v>
      </c>
      <c r="F25" s="4" t="s">
        <v>160</v>
      </c>
      <c r="G25" s="11">
        <v>320</v>
      </c>
      <c r="H25" s="4">
        <v>52034006</v>
      </c>
      <c r="I25" s="4" t="s">
        <v>1398</v>
      </c>
    </row>
    <row r="26" spans="1:9" ht="15.75">
      <c r="A26" s="3"/>
      <c r="B26" s="4" t="s">
        <v>608</v>
      </c>
      <c r="C26" s="4" t="s">
        <v>8</v>
      </c>
      <c r="D26" s="4" t="s">
        <v>1416</v>
      </c>
      <c r="E26" s="4" t="s">
        <v>1415</v>
      </c>
      <c r="F26" s="4" t="s">
        <v>160</v>
      </c>
      <c r="G26" s="11">
        <v>279.3</v>
      </c>
      <c r="H26" s="4">
        <v>52034007</v>
      </c>
      <c r="I26" s="4" t="s">
        <v>1398</v>
      </c>
    </row>
    <row r="27" spans="1:9" ht="15.75">
      <c r="A27" s="3"/>
      <c r="B27" s="4" t="s">
        <v>608</v>
      </c>
      <c r="C27" s="4" t="s">
        <v>8</v>
      </c>
      <c r="D27" s="4" t="s">
        <v>1417</v>
      </c>
      <c r="E27" s="4" t="s">
        <v>1418</v>
      </c>
      <c r="F27" s="4" t="s">
        <v>160</v>
      </c>
      <c r="G27" s="11">
        <v>316</v>
      </c>
      <c r="H27" s="4">
        <v>52034008</v>
      </c>
      <c r="I27" s="4" t="s">
        <v>1398</v>
      </c>
    </row>
    <row r="28" spans="1:9" ht="15.75">
      <c r="A28" s="3"/>
      <c r="B28" s="4" t="s">
        <v>608</v>
      </c>
      <c r="C28" s="4" t="s">
        <v>8</v>
      </c>
      <c r="D28" s="4" t="s">
        <v>1419</v>
      </c>
      <c r="E28" s="4" t="s">
        <v>1415</v>
      </c>
      <c r="F28" s="4" t="s">
        <v>160</v>
      </c>
      <c r="G28" s="11">
        <v>348</v>
      </c>
      <c r="H28" s="4">
        <v>52034009</v>
      </c>
      <c r="I28" s="4" t="s">
        <v>1398</v>
      </c>
    </row>
    <row r="29" spans="1:9" ht="15.75">
      <c r="A29" s="3"/>
      <c r="B29" s="4" t="s">
        <v>608</v>
      </c>
      <c r="C29" s="4" t="s">
        <v>8</v>
      </c>
      <c r="D29" s="4" t="s">
        <v>1420</v>
      </c>
      <c r="E29" s="4" t="s">
        <v>1421</v>
      </c>
      <c r="F29" s="4" t="s">
        <v>160</v>
      </c>
      <c r="G29" s="11">
        <v>239</v>
      </c>
      <c r="H29" s="4">
        <v>52034010</v>
      </c>
      <c r="I29" s="4" t="s">
        <v>1398</v>
      </c>
    </row>
    <row r="30" spans="1:9" ht="15.75">
      <c r="A30" s="3"/>
      <c r="B30" s="4" t="s">
        <v>608</v>
      </c>
      <c r="C30" s="4" t="s">
        <v>8</v>
      </c>
      <c r="D30" s="4" t="s">
        <v>1422</v>
      </c>
      <c r="F30" s="4" t="s">
        <v>160</v>
      </c>
      <c r="G30" s="11">
        <v>219</v>
      </c>
      <c r="H30" s="4">
        <v>52134003</v>
      </c>
      <c r="I30" s="4" t="s">
        <v>1398</v>
      </c>
    </row>
    <row r="31" spans="1:9" ht="15.75">
      <c r="A31" s="3"/>
      <c r="B31" s="4" t="s">
        <v>608</v>
      </c>
      <c r="C31" s="4" t="s">
        <v>8</v>
      </c>
      <c r="D31" s="4" t="s">
        <v>1423</v>
      </c>
      <c r="E31" s="4" t="s">
        <v>1285</v>
      </c>
      <c r="F31" s="4" t="s">
        <v>160</v>
      </c>
      <c r="G31" s="11">
        <v>1137.93</v>
      </c>
      <c r="H31" s="4">
        <v>51234005</v>
      </c>
      <c r="I31" s="4" t="s">
        <v>1398</v>
      </c>
    </row>
    <row r="32" spans="1:9" ht="15.75">
      <c r="A32" s="3"/>
      <c r="B32" s="4" t="s">
        <v>608</v>
      </c>
      <c r="C32" s="4" t="s">
        <v>62</v>
      </c>
      <c r="D32" s="4" t="s">
        <v>1424</v>
      </c>
      <c r="F32" s="4" t="s">
        <v>160</v>
      </c>
      <c r="G32" s="11">
        <v>379.31</v>
      </c>
      <c r="H32" s="4">
        <v>51234006</v>
      </c>
      <c r="I32" s="4" t="s">
        <v>1398</v>
      </c>
    </row>
    <row r="33" spans="1:9" ht="15.75">
      <c r="A33" s="3"/>
      <c r="B33" s="4" t="s">
        <v>608</v>
      </c>
      <c r="C33" s="4" t="s">
        <v>418</v>
      </c>
      <c r="D33" s="4" t="s">
        <v>1425</v>
      </c>
      <c r="E33" t="s">
        <v>10</v>
      </c>
      <c r="F33" s="4" t="s">
        <v>160</v>
      </c>
      <c r="G33" s="11" t="s">
        <v>1426</v>
      </c>
      <c r="H33" s="4">
        <v>51534003</v>
      </c>
      <c r="I33" s="4" t="s">
        <v>1398</v>
      </c>
    </row>
    <row r="34" spans="1:9" ht="15.75">
      <c r="A34" s="3"/>
      <c r="B34" s="4" t="s">
        <v>608</v>
      </c>
      <c r="C34" s="4" t="s">
        <v>8</v>
      </c>
      <c r="D34" s="4" t="s">
        <v>1427</v>
      </c>
      <c r="E34" t="s">
        <v>1285</v>
      </c>
      <c r="F34" s="4" t="s">
        <v>160</v>
      </c>
      <c r="G34" s="11">
        <v>100</v>
      </c>
      <c r="H34" s="4">
        <v>51134006</v>
      </c>
      <c r="I34" s="4" t="s">
        <v>1398</v>
      </c>
    </row>
    <row r="35" spans="1:9" ht="15.75">
      <c r="A35" s="3"/>
      <c r="B35" s="4" t="s">
        <v>608</v>
      </c>
      <c r="C35" s="4" t="s">
        <v>8</v>
      </c>
      <c r="D35" s="4" t="s">
        <v>1428</v>
      </c>
      <c r="F35" s="4" t="s">
        <v>160</v>
      </c>
      <c r="G35" s="11">
        <v>1932</v>
      </c>
      <c r="H35" s="4">
        <v>56634001</v>
      </c>
      <c r="I35" s="4" t="s">
        <v>1398</v>
      </c>
    </row>
    <row r="36" spans="1:9" ht="15.75">
      <c r="A36" s="3"/>
      <c r="B36" s="4" t="s">
        <v>608</v>
      </c>
      <c r="C36" s="4" t="s">
        <v>8</v>
      </c>
      <c r="D36" s="4" t="s">
        <v>1429</v>
      </c>
      <c r="E36" t="s">
        <v>1430</v>
      </c>
      <c r="F36" s="4" t="s">
        <v>160</v>
      </c>
      <c r="G36" s="11">
        <v>15800</v>
      </c>
      <c r="H36" s="4">
        <v>56634002</v>
      </c>
      <c r="I36" s="4" t="s">
        <v>1398</v>
      </c>
    </row>
    <row r="37" spans="1:9" ht="15.75">
      <c r="A37" s="3"/>
      <c r="B37" s="4" t="s">
        <v>608</v>
      </c>
      <c r="C37" s="4" t="s">
        <v>8</v>
      </c>
      <c r="D37" s="4" t="s">
        <v>1431</v>
      </c>
      <c r="E37" t="s">
        <v>1415</v>
      </c>
      <c r="F37" s="4" t="s">
        <v>160</v>
      </c>
      <c r="G37" s="11">
        <v>238.4</v>
      </c>
      <c r="H37" s="4">
        <v>52034011</v>
      </c>
      <c r="I37" s="4" t="s">
        <v>1398</v>
      </c>
    </row>
    <row r="38" spans="1:9" ht="15.75">
      <c r="A38" s="3"/>
      <c r="B38" s="4" t="s">
        <v>608</v>
      </c>
      <c r="C38" s="4" t="s">
        <v>8</v>
      </c>
      <c r="D38" s="4" t="s">
        <v>1432</v>
      </c>
      <c r="E38" t="s">
        <v>1280</v>
      </c>
      <c r="F38" s="4"/>
      <c r="G38" s="22">
        <v>6516.3</v>
      </c>
      <c r="H38" s="4">
        <v>52034012</v>
      </c>
      <c r="I38" s="4" t="s">
        <v>1398</v>
      </c>
    </row>
    <row r="39" spans="1:9" ht="15.75">
      <c r="B39" s="4" t="s">
        <v>608</v>
      </c>
    </row>
    <row r="40" spans="1:9" ht="15.75">
      <c r="B40" s="4" t="s">
        <v>608</v>
      </c>
      <c r="C40" s="4" t="s">
        <v>8</v>
      </c>
      <c r="D40" s="4" t="s">
        <v>1702</v>
      </c>
      <c r="E40" s="4" t="s">
        <v>582</v>
      </c>
      <c r="F40" s="4" t="s">
        <v>160</v>
      </c>
      <c r="G40" s="4" t="s">
        <v>582</v>
      </c>
      <c r="H40" s="4" t="s">
        <v>582</v>
      </c>
      <c r="I40" s="4" t="s">
        <v>1398</v>
      </c>
    </row>
  </sheetData>
  <pageMargins left="0.7" right="0.7" top="0.75" bottom="0.75" header="0.3" footer="0.3"/>
  <pageSetup paperSize="5" scale="54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3:K38"/>
  <sheetViews>
    <sheetView topLeftCell="A19" workbookViewId="0">
      <selection activeCell="E38" sqref="E38"/>
    </sheetView>
  </sheetViews>
  <sheetFormatPr baseColWidth="10" defaultRowHeight="15"/>
  <cols>
    <col min="1" max="1" width="78.42578125" bestFit="1" customWidth="1"/>
    <col min="2" max="2" width="95.42578125" bestFit="1" customWidth="1"/>
    <col min="3" max="3" width="20.7109375" bestFit="1" customWidth="1"/>
    <col min="4" max="4" width="22.85546875" style="75" bestFit="1" customWidth="1"/>
    <col min="6" max="6" width="44.28515625" bestFit="1" customWidth="1"/>
    <col min="7" max="7" width="39.5703125" bestFit="1" customWidth="1"/>
    <col min="9" max="9" width="39.5703125" bestFit="1" customWidth="1"/>
    <col min="10" max="10" width="18.42578125" bestFit="1" customWidth="1"/>
  </cols>
  <sheetData>
    <row r="3" spans="1:11" ht="20.25">
      <c r="A3" s="9" t="s">
        <v>1433</v>
      </c>
      <c r="B3" s="9" t="s">
        <v>492</v>
      </c>
      <c r="C3" s="9" t="s">
        <v>4</v>
      </c>
      <c r="D3" s="74" t="s">
        <v>5</v>
      </c>
      <c r="E3" s="9" t="s">
        <v>6</v>
      </c>
      <c r="F3" s="9" t="s">
        <v>607</v>
      </c>
      <c r="G3" s="9" t="s">
        <v>7</v>
      </c>
      <c r="H3" s="3"/>
      <c r="I3" s="9" t="s">
        <v>1039</v>
      </c>
      <c r="J3" s="9" t="s">
        <v>1509</v>
      </c>
      <c r="K3" s="9"/>
    </row>
    <row r="4" spans="1:11" ht="15.75">
      <c r="A4" s="4" t="s">
        <v>1434</v>
      </c>
      <c r="B4" s="43" t="s">
        <v>1437</v>
      </c>
      <c r="C4" s="4" t="s">
        <v>14</v>
      </c>
      <c r="D4" s="57">
        <v>108000</v>
      </c>
      <c r="E4" s="4">
        <v>54135001</v>
      </c>
      <c r="F4" s="4" t="s">
        <v>1435</v>
      </c>
      <c r="G4" s="4" t="s">
        <v>32</v>
      </c>
      <c r="H4" s="3"/>
      <c r="I4" s="4" t="s">
        <v>32</v>
      </c>
    </row>
    <row r="5" spans="1:11" ht="15.75">
      <c r="A5" s="4" t="s">
        <v>1436</v>
      </c>
      <c r="B5" s="43" t="s">
        <v>1439</v>
      </c>
      <c r="C5" s="4" t="s">
        <v>14</v>
      </c>
      <c r="D5" s="57">
        <v>25000</v>
      </c>
      <c r="E5" s="4">
        <v>54135002</v>
      </c>
      <c r="F5" s="4" t="s">
        <v>1435</v>
      </c>
      <c r="G5" s="4" t="s">
        <v>32</v>
      </c>
      <c r="H5" s="3"/>
      <c r="I5" s="4" t="s">
        <v>32</v>
      </c>
    </row>
    <row r="6" spans="1:11" ht="15.75">
      <c r="A6" s="4" t="s">
        <v>1438</v>
      </c>
      <c r="B6" s="43" t="s">
        <v>1441</v>
      </c>
      <c r="C6" s="4" t="s">
        <v>14</v>
      </c>
      <c r="D6" s="57">
        <v>18000</v>
      </c>
      <c r="E6" s="4">
        <v>54135003</v>
      </c>
      <c r="F6" s="4" t="s">
        <v>1435</v>
      </c>
      <c r="G6" s="4" t="s">
        <v>32</v>
      </c>
      <c r="H6" s="3"/>
      <c r="I6" s="4" t="s">
        <v>32</v>
      </c>
    </row>
    <row r="7" spans="1:11" ht="15.75">
      <c r="A7" s="4" t="s">
        <v>1440</v>
      </c>
      <c r="B7" s="43" t="s">
        <v>1445</v>
      </c>
      <c r="C7" s="4" t="s">
        <v>1442</v>
      </c>
      <c r="D7" s="57">
        <v>5000</v>
      </c>
      <c r="E7" s="4">
        <v>54135004</v>
      </c>
      <c r="F7" s="4" t="s">
        <v>1443</v>
      </c>
      <c r="G7" s="4" t="s">
        <v>32</v>
      </c>
      <c r="H7" s="3"/>
      <c r="I7" s="4" t="s">
        <v>32</v>
      </c>
    </row>
    <row r="8" spans="1:11" ht="15.75">
      <c r="A8" s="4" t="s">
        <v>1444</v>
      </c>
      <c r="B8" s="43" t="s">
        <v>1447</v>
      </c>
      <c r="C8" s="4" t="s">
        <v>160</v>
      </c>
      <c r="D8" s="57">
        <v>210000</v>
      </c>
      <c r="E8" s="4">
        <v>54135005</v>
      </c>
      <c r="F8" s="4" t="s">
        <v>1435</v>
      </c>
      <c r="G8" s="4" t="s">
        <v>32</v>
      </c>
      <c r="H8" s="3"/>
      <c r="I8" s="4" t="s">
        <v>32</v>
      </c>
    </row>
    <row r="9" spans="1:11" ht="15.75">
      <c r="A9" s="4" t="s">
        <v>1446</v>
      </c>
      <c r="B9" s="43" t="s">
        <v>1451</v>
      </c>
      <c r="C9" s="4" t="s">
        <v>160</v>
      </c>
      <c r="D9" s="57">
        <v>140000</v>
      </c>
      <c r="E9" s="4">
        <v>54135006</v>
      </c>
      <c r="F9" s="4" t="s">
        <v>1448</v>
      </c>
      <c r="G9" s="4" t="s">
        <v>32</v>
      </c>
      <c r="H9" s="3"/>
      <c r="I9" s="4" t="s">
        <v>32</v>
      </c>
    </row>
    <row r="10" spans="1:11" ht="15.75">
      <c r="A10" s="4" t="s">
        <v>1450</v>
      </c>
      <c r="B10" s="43" t="s">
        <v>1453</v>
      </c>
      <c r="C10" s="4" t="s">
        <v>58</v>
      </c>
      <c r="D10" s="57">
        <v>120000</v>
      </c>
      <c r="E10" s="4">
        <v>54135007</v>
      </c>
      <c r="F10" s="4" t="s">
        <v>1443</v>
      </c>
      <c r="G10" s="4" t="s">
        <v>1449</v>
      </c>
      <c r="H10" s="3"/>
      <c r="I10" s="4" t="s">
        <v>1449</v>
      </c>
    </row>
    <row r="11" spans="1:11" ht="15.75">
      <c r="A11" s="4" t="s">
        <v>1452</v>
      </c>
      <c r="B11" s="43" t="s">
        <v>1455</v>
      </c>
      <c r="C11" s="4" t="s">
        <v>160</v>
      </c>
      <c r="D11" s="57">
        <v>90000</v>
      </c>
      <c r="E11" s="4">
        <v>54135008</v>
      </c>
      <c r="F11" s="4" t="s">
        <v>1435</v>
      </c>
      <c r="G11" s="4" t="s">
        <v>32</v>
      </c>
      <c r="H11" s="3"/>
      <c r="I11" s="4" t="s">
        <v>32</v>
      </c>
    </row>
    <row r="12" spans="1:11" ht="15.75">
      <c r="A12" s="4" t="s">
        <v>1454</v>
      </c>
      <c r="B12" s="43" t="s">
        <v>1457</v>
      </c>
      <c r="C12" s="4" t="s">
        <v>81</v>
      </c>
      <c r="D12" s="57">
        <v>17000</v>
      </c>
      <c r="E12" s="4">
        <v>54135009</v>
      </c>
      <c r="F12" s="4" t="s">
        <v>1435</v>
      </c>
      <c r="G12" s="4" t="s">
        <v>1449</v>
      </c>
      <c r="H12" s="3"/>
      <c r="I12" s="4" t="s">
        <v>1449</v>
      </c>
    </row>
    <row r="13" spans="1:11" ht="15.75">
      <c r="A13" s="4" t="s">
        <v>1456</v>
      </c>
      <c r="B13" s="43" t="s">
        <v>1459</v>
      </c>
      <c r="C13" s="4" t="s">
        <v>81</v>
      </c>
      <c r="D13" s="57">
        <v>12000</v>
      </c>
      <c r="E13" s="4">
        <v>54135010</v>
      </c>
      <c r="F13" s="4" t="s">
        <v>1435</v>
      </c>
      <c r="G13" s="4" t="s">
        <v>1449</v>
      </c>
      <c r="H13" s="3"/>
      <c r="I13" s="4" t="s">
        <v>1449</v>
      </c>
    </row>
    <row r="14" spans="1:11" ht="15.75">
      <c r="A14" s="4" t="s">
        <v>1458</v>
      </c>
      <c r="B14" s="43" t="s">
        <v>1463</v>
      </c>
      <c r="C14" s="4" t="s">
        <v>1460</v>
      </c>
      <c r="D14" s="57">
        <v>15000</v>
      </c>
      <c r="E14" s="4">
        <v>54135011</v>
      </c>
      <c r="F14" s="4" t="s">
        <v>1461</v>
      </c>
      <c r="G14" s="4" t="s">
        <v>1449</v>
      </c>
      <c r="H14" s="3"/>
      <c r="I14" s="4" t="s">
        <v>1449</v>
      </c>
    </row>
    <row r="15" spans="1:11" ht="15.75">
      <c r="A15" s="4" t="s">
        <v>1462</v>
      </c>
      <c r="B15" s="43" t="s">
        <v>1466</v>
      </c>
      <c r="C15" s="4" t="s">
        <v>81</v>
      </c>
      <c r="D15" s="57">
        <v>12000</v>
      </c>
      <c r="E15" s="4">
        <v>54135012</v>
      </c>
      <c r="F15" s="4" t="s">
        <v>1435</v>
      </c>
      <c r="G15" s="4" t="s">
        <v>891</v>
      </c>
      <c r="H15" s="3"/>
      <c r="I15" s="4" t="s">
        <v>891</v>
      </c>
    </row>
    <row r="16" spans="1:11" ht="15.75">
      <c r="A16" s="4" t="s">
        <v>1465</v>
      </c>
      <c r="B16" s="43" t="s">
        <v>1468</v>
      </c>
      <c r="C16" s="4" t="s">
        <v>58</v>
      </c>
      <c r="D16" s="57">
        <v>25000</v>
      </c>
      <c r="E16" s="4">
        <v>54135013</v>
      </c>
      <c r="F16" s="4" t="s">
        <v>1435</v>
      </c>
      <c r="G16" s="4" t="s">
        <v>891</v>
      </c>
      <c r="H16" s="3"/>
      <c r="I16" s="4" t="s">
        <v>1464</v>
      </c>
    </row>
    <row r="17" spans="1:9" ht="15.75">
      <c r="A17" s="4" t="s">
        <v>1467</v>
      </c>
      <c r="B17" s="43" t="s">
        <v>1470</v>
      </c>
      <c r="C17" s="4" t="s">
        <v>14</v>
      </c>
      <c r="D17" s="57">
        <v>25000</v>
      </c>
      <c r="E17" s="4">
        <v>54135014</v>
      </c>
      <c r="F17" s="4" t="s">
        <v>1435</v>
      </c>
      <c r="G17" s="4" t="s">
        <v>1449</v>
      </c>
      <c r="H17" s="3"/>
      <c r="I17" s="4" t="s">
        <v>1449</v>
      </c>
    </row>
    <row r="18" spans="1:9" ht="15.75">
      <c r="A18" s="4" t="s">
        <v>1469</v>
      </c>
      <c r="B18" s="43" t="s">
        <v>1472</v>
      </c>
      <c r="C18" s="4" t="s">
        <v>14</v>
      </c>
      <c r="D18" s="57">
        <v>25000</v>
      </c>
      <c r="E18" s="4">
        <v>54135015</v>
      </c>
      <c r="F18" s="4" t="s">
        <v>1435</v>
      </c>
      <c r="G18" s="4" t="s">
        <v>1449</v>
      </c>
      <c r="H18" s="3"/>
      <c r="I18" s="4" t="s">
        <v>1449</v>
      </c>
    </row>
    <row r="19" spans="1:9" ht="15.75">
      <c r="A19" s="4" t="s">
        <v>1471</v>
      </c>
      <c r="B19" s="43" t="s">
        <v>1474</v>
      </c>
      <c r="C19" s="4" t="s">
        <v>14</v>
      </c>
      <c r="D19" s="57">
        <v>25000</v>
      </c>
      <c r="E19" s="4">
        <v>54135016</v>
      </c>
      <c r="F19" s="4" t="s">
        <v>1448</v>
      </c>
      <c r="G19" s="4" t="s">
        <v>1449</v>
      </c>
      <c r="H19" s="3"/>
      <c r="I19" s="4" t="s">
        <v>1449</v>
      </c>
    </row>
    <row r="20" spans="1:9" ht="15.75">
      <c r="A20" s="4" t="s">
        <v>1473</v>
      </c>
      <c r="B20" s="43" t="s">
        <v>1477</v>
      </c>
      <c r="C20" s="4" t="s">
        <v>81</v>
      </c>
      <c r="D20" s="57">
        <v>12000</v>
      </c>
      <c r="E20" s="4">
        <v>54135017</v>
      </c>
      <c r="F20" s="4" t="s">
        <v>1475</v>
      </c>
      <c r="G20" s="4" t="s">
        <v>1449</v>
      </c>
      <c r="H20" s="3"/>
      <c r="I20" s="4" t="s">
        <v>1449</v>
      </c>
    </row>
    <row r="21" spans="1:9" ht="15.75">
      <c r="A21" s="4" t="s">
        <v>1476</v>
      </c>
      <c r="B21" s="43" t="s">
        <v>1480</v>
      </c>
      <c r="C21" s="4" t="s">
        <v>14</v>
      </c>
      <c r="D21" s="57">
        <v>25000</v>
      </c>
      <c r="E21" s="4">
        <v>54135018</v>
      </c>
      <c r="F21" s="4" t="s">
        <v>1478</v>
      </c>
      <c r="G21" s="4" t="s">
        <v>1301</v>
      </c>
      <c r="H21" s="3"/>
      <c r="I21" s="4" t="s">
        <v>1301</v>
      </c>
    </row>
    <row r="22" spans="1:9" ht="15.75">
      <c r="A22" s="4" t="s">
        <v>1479</v>
      </c>
      <c r="B22" s="43" t="s">
        <v>1846</v>
      </c>
      <c r="C22" s="4" t="s">
        <v>1460</v>
      </c>
      <c r="D22" s="57"/>
      <c r="E22" s="4">
        <v>54135019</v>
      </c>
      <c r="F22" s="4" t="s">
        <v>1435</v>
      </c>
      <c r="G22" s="4" t="s">
        <v>1464</v>
      </c>
      <c r="H22" s="3"/>
      <c r="I22" s="4" t="s">
        <v>1464</v>
      </c>
    </row>
    <row r="23" spans="1:9" ht="15.75">
      <c r="A23" s="4" t="s">
        <v>1481</v>
      </c>
      <c r="B23" s="43" t="s">
        <v>1483</v>
      </c>
      <c r="C23" s="4" t="s">
        <v>160</v>
      </c>
      <c r="D23" s="57"/>
      <c r="E23" s="4">
        <v>54135020</v>
      </c>
      <c r="F23" s="4" t="s">
        <v>1435</v>
      </c>
      <c r="G23" s="4" t="s">
        <v>1464</v>
      </c>
      <c r="H23" s="3"/>
      <c r="I23" s="4" t="s">
        <v>1464</v>
      </c>
    </row>
    <row r="24" spans="1:9" ht="15.75">
      <c r="A24" s="4" t="s">
        <v>1482</v>
      </c>
      <c r="B24" s="43" t="s">
        <v>1485</v>
      </c>
      <c r="C24" s="4" t="s">
        <v>160</v>
      </c>
      <c r="D24" s="57"/>
      <c r="E24" s="4">
        <v>54135021</v>
      </c>
      <c r="F24" s="4" t="s">
        <v>1435</v>
      </c>
      <c r="G24" s="4" t="s">
        <v>1464</v>
      </c>
      <c r="H24" s="3"/>
      <c r="I24" s="4" t="s">
        <v>1464</v>
      </c>
    </row>
    <row r="25" spans="1:9" ht="15.75">
      <c r="A25" s="4" t="s">
        <v>1484</v>
      </c>
      <c r="B25" s="43" t="s">
        <v>1488</v>
      </c>
      <c r="C25" s="4" t="s">
        <v>14</v>
      </c>
      <c r="D25" s="57">
        <v>350000</v>
      </c>
      <c r="E25" s="4">
        <v>54135022</v>
      </c>
      <c r="F25" s="4" t="s">
        <v>1435</v>
      </c>
      <c r="G25" s="4" t="s">
        <v>32</v>
      </c>
      <c r="H25" s="3"/>
      <c r="I25" s="4" t="s">
        <v>32</v>
      </c>
    </row>
    <row r="26" spans="1:9" ht="15.75">
      <c r="A26" s="4" t="s">
        <v>1487</v>
      </c>
      <c r="B26" s="43" t="s">
        <v>1490</v>
      </c>
      <c r="C26" s="4" t="s">
        <v>14</v>
      </c>
      <c r="D26" s="57">
        <v>90000</v>
      </c>
      <c r="E26" s="4">
        <v>54135023</v>
      </c>
      <c r="F26" s="4" t="s">
        <v>1435</v>
      </c>
      <c r="G26" s="4" t="s">
        <v>1486</v>
      </c>
      <c r="H26" s="3"/>
      <c r="I26" s="4" t="s">
        <v>1486</v>
      </c>
    </row>
    <row r="27" spans="1:9" ht="15.75">
      <c r="A27" s="4" t="s">
        <v>1489</v>
      </c>
      <c r="B27" s="43" t="s">
        <v>1492</v>
      </c>
      <c r="C27" s="4" t="s">
        <v>1460</v>
      </c>
      <c r="D27" s="57">
        <v>500000</v>
      </c>
      <c r="E27" s="4">
        <v>54135024</v>
      </c>
      <c r="F27" s="4" t="s">
        <v>1443</v>
      </c>
      <c r="G27" s="4" t="s">
        <v>32</v>
      </c>
      <c r="H27" s="3"/>
      <c r="I27" s="4" t="s">
        <v>32</v>
      </c>
    </row>
    <row r="28" spans="1:9" ht="15.75">
      <c r="A28" s="4" t="s">
        <v>1491</v>
      </c>
      <c r="B28" s="43" t="s">
        <v>1494</v>
      </c>
      <c r="C28" s="4" t="s">
        <v>160</v>
      </c>
      <c r="D28" s="57">
        <v>1682400</v>
      </c>
      <c r="E28" s="4">
        <v>54135025</v>
      </c>
      <c r="F28" s="4" t="s">
        <v>1435</v>
      </c>
      <c r="G28" s="4" t="s">
        <v>32</v>
      </c>
      <c r="H28" s="3"/>
      <c r="I28" s="4" t="s">
        <v>32</v>
      </c>
    </row>
    <row r="29" spans="1:9" ht="15.75">
      <c r="A29" s="4" t="s">
        <v>1493</v>
      </c>
      <c r="B29" s="43" t="s">
        <v>1496</v>
      </c>
      <c r="C29" s="4" t="s">
        <v>14</v>
      </c>
      <c r="D29" s="57">
        <v>1400000</v>
      </c>
      <c r="E29" s="4">
        <v>54135026</v>
      </c>
      <c r="F29" s="4" t="s">
        <v>1435</v>
      </c>
      <c r="G29" s="4" t="s">
        <v>32</v>
      </c>
      <c r="H29" s="3"/>
      <c r="I29" s="4" t="s">
        <v>32</v>
      </c>
    </row>
    <row r="30" spans="1:9" ht="15.75">
      <c r="A30" s="4" t="s">
        <v>1495</v>
      </c>
      <c r="B30" s="43" t="s">
        <v>1498</v>
      </c>
      <c r="C30" s="4" t="s">
        <v>160</v>
      </c>
      <c r="D30" s="57">
        <v>450000</v>
      </c>
      <c r="E30" s="4">
        <v>54135027</v>
      </c>
      <c r="F30" s="4" t="s">
        <v>1435</v>
      </c>
      <c r="G30" s="4" t="s">
        <v>32</v>
      </c>
      <c r="H30" s="3"/>
      <c r="I30" s="4" t="s">
        <v>32</v>
      </c>
    </row>
    <row r="31" spans="1:9" ht="15.75">
      <c r="A31" s="4" t="s">
        <v>1497</v>
      </c>
      <c r="B31" s="43" t="s">
        <v>1500</v>
      </c>
      <c r="C31" s="4" t="s">
        <v>160</v>
      </c>
      <c r="D31" s="57">
        <v>6000000</v>
      </c>
      <c r="E31" s="4">
        <v>54135028</v>
      </c>
      <c r="F31" s="4" t="s">
        <v>1435</v>
      </c>
      <c r="G31" s="4" t="s">
        <v>32</v>
      </c>
      <c r="H31" s="3"/>
      <c r="I31" s="4" t="s">
        <v>32</v>
      </c>
    </row>
    <row r="32" spans="1:9" ht="15.75">
      <c r="A32" s="4" t="s">
        <v>1499</v>
      </c>
      <c r="B32" s="43" t="s">
        <v>1502</v>
      </c>
      <c r="C32" s="4" t="s">
        <v>160</v>
      </c>
      <c r="D32" s="57">
        <v>1800000</v>
      </c>
      <c r="E32" s="4">
        <v>54135029</v>
      </c>
      <c r="F32" s="4" t="s">
        <v>1435</v>
      </c>
      <c r="G32" s="4" t="s">
        <v>32</v>
      </c>
      <c r="H32" s="3"/>
      <c r="I32" s="4" t="s">
        <v>32</v>
      </c>
    </row>
    <row r="33" spans="1:10" ht="15.75">
      <c r="A33" s="4" t="s">
        <v>1501</v>
      </c>
      <c r="B33" s="43" t="s">
        <v>1505</v>
      </c>
      <c r="C33" s="4" t="s">
        <v>160</v>
      </c>
      <c r="D33" s="57">
        <v>1200000</v>
      </c>
      <c r="E33" s="4">
        <v>54135030</v>
      </c>
      <c r="F33" s="4" t="s">
        <v>1448</v>
      </c>
      <c r="G33" s="4" t="s">
        <v>32</v>
      </c>
      <c r="H33" s="3"/>
      <c r="I33" s="4" t="s">
        <v>32</v>
      </c>
    </row>
    <row r="34" spans="1:10" ht="15.75">
      <c r="A34" s="4" t="s">
        <v>1504</v>
      </c>
      <c r="B34" s="43" t="s">
        <v>1507</v>
      </c>
      <c r="C34" s="4" t="s">
        <v>160</v>
      </c>
      <c r="D34" s="57">
        <v>260000</v>
      </c>
      <c r="E34" s="4">
        <v>54135031</v>
      </c>
      <c r="F34" s="4" t="s">
        <v>1435</v>
      </c>
      <c r="G34" s="4" t="s">
        <v>1503</v>
      </c>
      <c r="H34" s="3"/>
      <c r="I34" s="4" t="s">
        <v>1503</v>
      </c>
    </row>
    <row r="35" spans="1:10" ht="15.75">
      <c r="A35" s="4" t="s">
        <v>1506</v>
      </c>
      <c r="B35" s="43" t="s">
        <v>1508</v>
      </c>
      <c r="C35" s="4" t="s">
        <v>160</v>
      </c>
      <c r="D35" s="57">
        <v>500000</v>
      </c>
      <c r="E35" s="4">
        <v>54135032</v>
      </c>
      <c r="F35" s="4" t="s">
        <v>1435</v>
      </c>
      <c r="G35" s="4" t="s">
        <v>1503</v>
      </c>
      <c r="H35" s="3"/>
      <c r="I35" s="4" t="s">
        <v>1503</v>
      </c>
    </row>
    <row r="36" spans="1:10" ht="45.75">
      <c r="A36" s="4" t="s">
        <v>1603</v>
      </c>
      <c r="B36" s="43" t="s">
        <v>1601</v>
      </c>
      <c r="C36" s="4" t="s">
        <v>160</v>
      </c>
      <c r="E36" s="4">
        <v>54135033</v>
      </c>
      <c r="F36" s="4" t="s">
        <v>1435</v>
      </c>
      <c r="G36" s="4" t="s">
        <v>1602</v>
      </c>
      <c r="I36" s="4" t="s">
        <v>1602</v>
      </c>
      <c r="J36" s="51" t="s">
        <v>1765</v>
      </c>
    </row>
    <row r="37" spans="1:10" ht="45.75">
      <c r="A37" s="4" t="s">
        <v>1763</v>
      </c>
      <c r="B37" s="43" t="s">
        <v>1764</v>
      </c>
      <c r="C37" s="4" t="s">
        <v>160</v>
      </c>
      <c r="D37" s="57">
        <v>2340950</v>
      </c>
      <c r="E37" s="4">
        <v>54135034</v>
      </c>
      <c r="F37" s="4" t="s">
        <v>1435</v>
      </c>
      <c r="G37" s="4" t="s">
        <v>1503</v>
      </c>
      <c r="I37" s="4" t="s">
        <v>1503</v>
      </c>
    </row>
    <row r="38" spans="1:10" ht="15.75">
      <c r="A38" s="4" t="s">
        <v>1960</v>
      </c>
      <c r="B38" s="43" t="s">
        <v>1961</v>
      </c>
      <c r="C38" s="4" t="s">
        <v>160</v>
      </c>
      <c r="D38" s="57">
        <v>65000</v>
      </c>
      <c r="E38" s="4">
        <v>54135035</v>
      </c>
      <c r="F38" s="4" t="s">
        <v>1962</v>
      </c>
      <c r="G38" s="4" t="s">
        <v>1464</v>
      </c>
      <c r="I38" s="4" t="s">
        <v>891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3:O36"/>
  <sheetViews>
    <sheetView topLeftCell="C12" workbookViewId="0">
      <selection activeCell="K42" sqref="K42"/>
    </sheetView>
  </sheetViews>
  <sheetFormatPr baseColWidth="10" defaultRowHeight="15"/>
  <cols>
    <col min="1" max="1" width="6.42578125" bestFit="1" customWidth="1"/>
    <col min="2" max="2" width="36.140625" bestFit="1" customWidth="1"/>
    <col min="3" max="3" width="36.28515625" bestFit="1" customWidth="1"/>
    <col min="4" max="4" width="19.5703125" bestFit="1" customWidth="1"/>
    <col min="5" max="5" width="42.7109375" customWidth="1"/>
    <col min="6" max="6" width="28.5703125" bestFit="1" customWidth="1"/>
    <col min="7" max="7" width="14.28515625" bestFit="1" customWidth="1"/>
    <col min="8" max="8" width="22.85546875" bestFit="1" customWidth="1"/>
    <col min="9" max="9" width="11.5703125" bestFit="1" customWidth="1"/>
    <col min="10" max="10" width="34.5703125" bestFit="1" customWidth="1"/>
  </cols>
  <sheetData>
    <row r="3" spans="1:13" ht="20.25">
      <c r="A3" s="3"/>
      <c r="B3" s="9" t="s">
        <v>88</v>
      </c>
      <c r="C3" s="9" t="s">
        <v>0</v>
      </c>
      <c r="D3" s="9" t="s">
        <v>1</v>
      </c>
      <c r="E3" s="9" t="s">
        <v>2</v>
      </c>
      <c r="F3" s="9" t="s">
        <v>1509</v>
      </c>
      <c r="G3" s="9" t="s">
        <v>4</v>
      </c>
      <c r="H3" s="9" t="s">
        <v>5</v>
      </c>
      <c r="I3" s="9" t="s">
        <v>6</v>
      </c>
      <c r="J3" s="9" t="s">
        <v>7</v>
      </c>
      <c r="M3" s="9"/>
    </row>
    <row r="4" spans="1:13" ht="15.75">
      <c r="A4" s="3"/>
      <c r="B4" s="4" t="s">
        <v>1832</v>
      </c>
      <c r="C4" s="4" t="s">
        <v>1510</v>
      </c>
      <c r="D4" s="4" t="s">
        <v>418</v>
      </c>
      <c r="E4" s="4" t="s">
        <v>1511</v>
      </c>
      <c r="F4" s="4" t="s">
        <v>1512</v>
      </c>
      <c r="G4" s="4" t="s">
        <v>160</v>
      </c>
      <c r="H4" s="11">
        <v>100</v>
      </c>
      <c r="I4" s="4">
        <v>56736001</v>
      </c>
      <c r="J4" s="4" t="s">
        <v>1513</v>
      </c>
    </row>
    <row r="5" spans="1:13" ht="15.75">
      <c r="A5" s="3"/>
      <c r="B5" s="4" t="s">
        <v>1832</v>
      </c>
      <c r="C5" s="4" t="s">
        <v>1510</v>
      </c>
      <c r="D5" s="4" t="s">
        <v>8</v>
      </c>
      <c r="E5" s="4" t="s">
        <v>1514</v>
      </c>
      <c r="F5" s="4"/>
      <c r="G5" s="4" t="s">
        <v>160</v>
      </c>
      <c r="H5" s="11">
        <v>100</v>
      </c>
      <c r="I5" s="4">
        <v>56736002</v>
      </c>
      <c r="J5" s="4" t="s">
        <v>1513</v>
      </c>
    </row>
    <row r="6" spans="1:13" ht="15.75">
      <c r="A6" s="3"/>
      <c r="B6" s="4" t="s">
        <v>1832</v>
      </c>
      <c r="C6" s="4" t="s">
        <v>1510</v>
      </c>
      <c r="D6" s="4" t="s">
        <v>8</v>
      </c>
      <c r="E6" s="4" t="s">
        <v>1515</v>
      </c>
      <c r="F6" s="4" t="s">
        <v>1516</v>
      </c>
      <c r="G6" s="4" t="s">
        <v>1460</v>
      </c>
      <c r="H6" s="11">
        <v>5552</v>
      </c>
      <c r="I6" s="4">
        <v>56036001</v>
      </c>
      <c r="J6" s="4" t="s">
        <v>1513</v>
      </c>
    </row>
    <row r="7" spans="1:13" ht="15.75">
      <c r="A7" s="3"/>
      <c r="B7" s="4" t="s">
        <v>1832</v>
      </c>
      <c r="C7" s="4" t="s">
        <v>1510</v>
      </c>
      <c r="D7" s="4" t="s">
        <v>15</v>
      </c>
      <c r="E7" s="4" t="s">
        <v>1517</v>
      </c>
      <c r="F7" s="4" t="s">
        <v>1518</v>
      </c>
      <c r="G7" s="4" t="s">
        <v>1460</v>
      </c>
      <c r="H7" s="11">
        <v>9087</v>
      </c>
      <c r="I7" s="4">
        <v>56036002</v>
      </c>
      <c r="J7" s="4" t="s">
        <v>1513</v>
      </c>
    </row>
    <row r="8" spans="1:13" ht="15.75">
      <c r="A8" s="3"/>
      <c r="B8" s="4" t="s">
        <v>1832</v>
      </c>
      <c r="C8" s="4" t="s">
        <v>1510</v>
      </c>
      <c r="D8" s="4" t="s">
        <v>668</v>
      </c>
      <c r="E8" s="4" t="s">
        <v>1519</v>
      </c>
      <c r="F8" s="4" t="s">
        <v>1520</v>
      </c>
      <c r="G8" s="4" t="s">
        <v>160</v>
      </c>
      <c r="H8" s="11">
        <v>100</v>
      </c>
      <c r="I8" s="4">
        <v>56936001</v>
      </c>
      <c r="J8" s="4" t="s">
        <v>1513</v>
      </c>
    </row>
    <row r="9" spans="1:13" ht="15.75">
      <c r="A9" s="3"/>
      <c r="B9" s="4" t="s">
        <v>1832</v>
      </c>
      <c r="C9" s="4" t="s">
        <v>1510</v>
      </c>
      <c r="D9" s="4" t="s">
        <v>1521</v>
      </c>
      <c r="E9" s="4" t="s">
        <v>514</v>
      </c>
      <c r="F9" s="4"/>
      <c r="G9" s="4" t="s">
        <v>160</v>
      </c>
      <c r="H9" s="11">
        <v>50</v>
      </c>
      <c r="I9" s="4">
        <v>52036001</v>
      </c>
      <c r="J9" s="4" t="s">
        <v>1513</v>
      </c>
    </row>
    <row r="10" spans="1:13" ht="15.75">
      <c r="A10" s="3"/>
      <c r="B10" s="4" t="s">
        <v>1832</v>
      </c>
      <c r="C10" s="4" t="s">
        <v>1510</v>
      </c>
      <c r="D10" s="4" t="s">
        <v>313</v>
      </c>
      <c r="E10" s="4" t="s">
        <v>1522</v>
      </c>
      <c r="F10" s="4"/>
      <c r="G10" s="4" t="s">
        <v>160</v>
      </c>
      <c r="H10" s="11">
        <v>630</v>
      </c>
      <c r="I10" s="4">
        <v>52036002</v>
      </c>
      <c r="J10" s="4" t="s">
        <v>1513</v>
      </c>
    </row>
    <row r="11" spans="1:13" ht="15.75">
      <c r="A11" s="3"/>
      <c r="B11" s="4" t="s">
        <v>1832</v>
      </c>
      <c r="C11" s="4" t="s">
        <v>1510</v>
      </c>
      <c r="D11" s="4" t="s">
        <v>8</v>
      </c>
      <c r="E11" s="4" t="s">
        <v>1523</v>
      </c>
      <c r="F11" s="4"/>
      <c r="G11" s="4" t="s">
        <v>160</v>
      </c>
      <c r="H11" s="11">
        <v>900</v>
      </c>
      <c r="I11" s="4">
        <v>56736003</v>
      </c>
      <c r="J11" s="4" t="s">
        <v>1513</v>
      </c>
    </row>
    <row r="12" spans="1:13" ht="15.75">
      <c r="A12" s="3"/>
      <c r="B12" s="4" t="s">
        <v>1832</v>
      </c>
      <c r="C12" s="4" t="s">
        <v>1510</v>
      </c>
      <c r="D12" s="4" t="s">
        <v>8</v>
      </c>
      <c r="E12" s="4" t="s">
        <v>1524</v>
      </c>
      <c r="F12" s="4"/>
      <c r="G12" s="4" t="s">
        <v>160</v>
      </c>
      <c r="H12" s="11">
        <v>200</v>
      </c>
      <c r="I12" s="4">
        <v>56736004</v>
      </c>
      <c r="J12" s="4" t="s">
        <v>1513</v>
      </c>
    </row>
    <row r="13" spans="1:13" ht="15.75">
      <c r="A13" s="3"/>
      <c r="B13" s="4" t="s">
        <v>1832</v>
      </c>
      <c r="C13" s="4" t="s">
        <v>1510</v>
      </c>
      <c r="D13" s="4" t="s">
        <v>62</v>
      </c>
      <c r="E13" s="4" t="s">
        <v>1525</v>
      </c>
      <c r="F13" s="4" t="s">
        <v>1526</v>
      </c>
      <c r="G13" s="4" t="s">
        <v>160</v>
      </c>
      <c r="H13" s="11">
        <v>2431</v>
      </c>
      <c r="I13" s="4">
        <v>56736005</v>
      </c>
      <c r="J13" s="4" t="s">
        <v>1513</v>
      </c>
    </row>
    <row r="14" spans="1:13" ht="15.75">
      <c r="A14" s="3"/>
      <c r="B14" s="4" t="s">
        <v>1832</v>
      </c>
      <c r="C14" s="4" t="s">
        <v>1510</v>
      </c>
      <c r="D14" s="4" t="s">
        <v>8</v>
      </c>
      <c r="E14" s="4" t="s">
        <v>1527</v>
      </c>
      <c r="F14" s="4"/>
      <c r="G14" s="4" t="s">
        <v>160</v>
      </c>
      <c r="H14" s="11">
        <v>1000</v>
      </c>
      <c r="I14" s="4">
        <v>56736006</v>
      </c>
      <c r="J14" s="4" t="s">
        <v>1513</v>
      </c>
    </row>
    <row r="15" spans="1:13" ht="15.75">
      <c r="A15" s="3"/>
      <c r="B15" s="4" t="s">
        <v>1832</v>
      </c>
      <c r="C15" s="4" t="s">
        <v>1510</v>
      </c>
      <c r="D15" s="4" t="s">
        <v>639</v>
      </c>
      <c r="E15" s="4" t="s">
        <v>1528</v>
      </c>
      <c r="F15" s="4"/>
      <c r="G15" s="4" t="s">
        <v>160</v>
      </c>
      <c r="H15" s="11">
        <v>900</v>
      </c>
      <c r="I15" s="4">
        <v>56736007</v>
      </c>
      <c r="J15" s="4" t="s">
        <v>1513</v>
      </c>
    </row>
    <row r="16" spans="1:13" ht="15.75">
      <c r="A16" s="3"/>
      <c r="B16" s="4" t="s">
        <v>1832</v>
      </c>
      <c r="C16" s="4" t="s">
        <v>1510</v>
      </c>
      <c r="D16" s="4" t="s">
        <v>15</v>
      </c>
      <c r="E16" s="4" t="s">
        <v>1529</v>
      </c>
      <c r="F16" s="4"/>
      <c r="G16" s="4" t="s">
        <v>160</v>
      </c>
      <c r="H16" s="11">
        <v>300</v>
      </c>
      <c r="I16" s="4">
        <v>51236001</v>
      </c>
      <c r="J16" s="4" t="s">
        <v>1513</v>
      </c>
    </row>
    <row r="17" spans="1:15" ht="15.75">
      <c r="A17" s="3"/>
      <c r="B17" s="4" t="s">
        <v>1832</v>
      </c>
      <c r="C17" s="4" t="s">
        <v>1510</v>
      </c>
      <c r="D17" s="4" t="s">
        <v>8</v>
      </c>
      <c r="E17" s="4" t="s">
        <v>1530</v>
      </c>
      <c r="F17" s="4"/>
      <c r="G17" s="4" t="s">
        <v>160</v>
      </c>
      <c r="H17" s="11">
        <v>400</v>
      </c>
      <c r="I17" s="4">
        <v>51236002</v>
      </c>
      <c r="J17" s="4" t="s">
        <v>1513</v>
      </c>
    </row>
    <row r="18" spans="1:15" ht="15.75">
      <c r="A18" s="3"/>
      <c r="B18" s="4" t="s">
        <v>1832</v>
      </c>
      <c r="C18" s="4" t="s">
        <v>1510</v>
      </c>
      <c r="D18" s="4" t="s">
        <v>8</v>
      </c>
      <c r="E18" s="4" t="s">
        <v>1531</v>
      </c>
      <c r="F18" s="4"/>
      <c r="G18" s="4" t="s">
        <v>160</v>
      </c>
      <c r="H18" s="11">
        <v>1200</v>
      </c>
      <c r="I18" s="4">
        <v>56736008</v>
      </c>
      <c r="J18" s="4" t="s">
        <v>1513</v>
      </c>
    </row>
    <row r="19" spans="1:15" ht="15.75">
      <c r="A19" s="3"/>
      <c r="B19" s="4" t="s">
        <v>1832</v>
      </c>
      <c r="C19" s="4" t="s">
        <v>1510</v>
      </c>
      <c r="D19" s="4" t="s">
        <v>15</v>
      </c>
      <c r="E19" s="4" t="s">
        <v>1532</v>
      </c>
      <c r="F19" s="4" t="s">
        <v>1533</v>
      </c>
      <c r="G19" s="4" t="s">
        <v>160</v>
      </c>
      <c r="H19" s="11">
        <v>900</v>
      </c>
      <c r="I19" s="4">
        <v>56736009</v>
      </c>
      <c r="J19" s="4" t="s">
        <v>1513</v>
      </c>
    </row>
    <row r="20" spans="1:15" ht="15.75">
      <c r="A20" s="32"/>
      <c r="B20" s="34" t="s">
        <v>1832</v>
      </c>
      <c r="C20" s="34" t="s">
        <v>1510</v>
      </c>
      <c r="D20" s="34" t="s">
        <v>8</v>
      </c>
      <c r="E20" s="34" t="s">
        <v>1589</v>
      </c>
      <c r="F20" s="36"/>
      <c r="G20" s="34" t="s">
        <v>160</v>
      </c>
      <c r="H20" s="35">
        <v>13900</v>
      </c>
      <c r="I20" s="34">
        <v>56036003</v>
      </c>
      <c r="J20" s="31" t="s">
        <v>1513</v>
      </c>
      <c r="K20" s="32"/>
      <c r="L20" s="32"/>
      <c r="M20" s="32"/>
      <c r="N20" s="32"/>
      <c r="O20" s="32"/>
    </row>
    <row r="21" spans="1:15" ht="15.75">
      <c r="A21" s="3"/>
      <c r="B21" s="4" t="s">
        <v>1832</v>
      </c>
      <c r="C21" s="4" t="s">
        <v>1510</v>
      </c>
      <c r="D21" s="4" t="s">
        <v>15</v>
      </c>
      <c r="E21" s="4" t="s">
        <v>1534</v>
      </c>
      <c r="F21" s="4"/>
      <c r="G21" s="4" t="s">
        <v>160</v>
      </c>
      <c r="H21" s="11">
        <v>7000</v>
      </c>
      <c r="I21" s="4">
        <v>56936002</v>
      </c>
      <c r="J21" s="4" t="s">
        <v>1513</v>
      </c>
    </row>
    <row r="22" spans="1:15" ht="15.75">
      <c r="A22" s="3"/>
      <c r="B22" s="4" t="s">
        <v>1832</v>
      </c>
      <c r="C22" s="4" t="s">
        <v>1510</v>
      </c>
      <c r="D22" s="4" t="s">
        <v>1535</v>
      </c>
      <c r="E22" s="4" t="s">
        <v>1536</v>
      </c>
      <c r="F22" s="4"/>
      <c r="G22" s="4" t="s">
        <v>160</v>
      </c>
      <c r="H22" s="11">
        <v>4000</v>
      </c>
      <c r="I22" s="4">
        <v>56736010</v>
      </c>
      <c r="J22" s="4" t="s">
        <v>1513</v>
      </c>
    </row>
    <row r="23" spans="1:15" ht="15.75">
      <c r="A23" s="3"/>
      <c r="B23" s="4" t="s">
        <v>1832</v>
      </c>
      <c r="C23" s="4" t="s">
        <v>1510</v>
      </c>
      <c r="D23" s="4" t="s">
        <v>8</v>
      </c>
      <c r="E23" s="4" t="s">
        <v>1537</v>
      </c>
      <c r="F23" s="4"/>
      <c r="G23" s="4" t="s">
        <v>160</v>
      </c>
      <c r="H23" s="11">
        <v>3500</v>
      </c>
      <c r="I23" s="4">
        <v>52036003</v>
      </c>
      <c r="J23" s="4" t="s">
        <v>1513</v>
      </c>
    </row>
    <row r="24" spans="1:15" ht="15.75">
      <c r="A24" s="3"/>
      <c r="B24" s="4" t="s">
        <v>1832</v>
      </c>
      <c r="C24" s="4" t="s">
        <v>1510</v>
      </c>
      <c r="D24" s="4" t="s">
        <v>15</v>
      </c>
      <c r="E24" s="4" t="s">
        <v>1538</v>
      </c>
      <c r="F24" s="4"/>
      <c r="G24" s="4" t="s">
        <v>160</v>
      </c>
      <c r="H24" s="11">
        <v>4500</v>
      </c>
      <c r="I24" s="4">
        <v>52036004</v>
      </c>
      <c r="J24" s="4" t="s">
        <v>1513</v>
      </c>
    </row>
    <row r="25" spans="1:15" ht="15.75">
      <c r="A25" s="3"/>
      <c r="B25" s="4" t="s">
        <v>1832</v>
      </c>
      <c r="C25" s="4" t="s">
        <v>1510</v>
      </c>
      <c r="D25" s="4" t="s">
        <v>329</v>
      </c>
      <c r="E25" s="4" t="s">
        <v>1539</v>
      </c>
      <c r="F25" s="4"/>
      <c r="G25" s="4" t="s">
        <v>160</v>
      </c>
      <c r="H25" s="11">
        <v>2000</v>
      </c>
      <c r="I25" s="4">
        <v>56736011</v>
      </c>
      <c r="J25" s="4" t="s">
        <v>1513</v>
      </c>
    </row>
    <row r="26" spans="1:15" ht="15.75">
      <c r="B26" s="4" t="s">
        <v>1832</v>
      </c>
      <c r="C26" s="4" t="s">
        <v>1510</v>
      </c>
      <c r="D26" s="4" t="s">
        <v>37</v>
      </c>
      <c r="E26" s="4" t="s">
        <v>1978</v>
      </c>
      <c r="G26" s="4" t="s">
        <v>1941</v>
      </c>
    </row>
    <row r="30" spans="1:15" s="25" customFormat="1" ht="20.25">
      <c r="C30" s="12" t="s">
        <v>0</v>
      </c>
      <c r="D30" s="58" t="s">
        <v>1</v>
      </c>
      <c r="E30" s="58" t="s">
        <v>3</v>
      </c>
      <c r="F30" s="58" t="s">
        <v>1878</v>
      </c>
      <c r="G30" s="58" t="s">
        <v>4</v>
      </c>
      <c r="H30" s="58" t="s">
        <v>5</v>
      </c>
      <c r="I30" s="58" t="s">
        <v>1879</v>
      </c>
      <c r="J30" s="58" t="s">
        <v>7</v>
      </c>
    </row>
    <row r="31" spans="1:15" ht="15.75">
      <c r="A31" s="3"/>
      <c r="C31" s="4" t="s">
        <v>1832</v>
      </c>
      <c r="D31" s="4" t="s">
        <v>8</v>
      </c>
      <c r="E31" s="4" t="s">
        <v>1113</v>
      </c>
      <c r="F31" s="4" t="s">
        <v>1875</v>
      </c>
      <c r="G31" s="4" t="s">
        <v>1876</v>
      </c>
      <c r="H31" s="11">
        <v>9000</v>
      </c>
      <c r="I31" s="4">
        <v>51521001</v>
      </c>
      <c r="J31" s="4" t="s">
        <v>1748</v>
      </c>
    </row>
    <row r="32" spans="1:15" ht="15.75">
      <c r="A32" s="3"/>
      <c r="C32" s="4" t="s">
        <v>1832</v>
      </c>
      <c r="D32" s="4" t="s">
        <v>8</v>
      </c>
      <c r="E32" s="25" t="s">
        <v>582</v>
      </c>
      <c r="F32" s="4" t="s">
        <v>493</v>
      </c>
      <c r="G32" s="4" t="s">
        <v>14</v>
      </c>
      <c r="H32" s="11">
        <v>2500</v>
      </c>
      <c r="I32" s="4">
        <v>51136001</v>
      </c>
      <c r="J32" s="4" t="s">
        <v>1748</v>
      </c>
      <c r="L32" s="4" t="s">
        <v>1979</v>
      </c>
    </row>
    <row r="33" spans="1:10" ht="15.75">
      <c r="C33" s="4" t="s">
        <v>1832</v>
      </c>
      <c r="D33" s="4" t="s">
        <v>8</v>
      </c>
      <c r="E33" t="s">
        <v>582</v>
      </c>
      <c r="F33" s="4" t="s">
        <v>1890</v>
      </c>
      <c r="G33" s="4" t="s">
        <v>11</v>
      </c>
      <c r="H33" s="11">
        <v>800</v>
      </c>
      <c r="I33" s="4">
        <v>51126005</v>
      </c>
      <c r="J33" s="4" t="s">
        <v>1748</v>
      </c>
    </row>
    <row r="34" spans="1:10" ht="15.75">
      <c r="A34" s="3"/>
      <c r="B34" s="4"/>
      <c r="C34" s="4" t="s">
        <v>1832</v>
      </c>
      <c r="D34" s="4" t="s">
        <v>8</v>
      </c>
      <c r="E34" s="4" t="s">
        <v>1580</v>
      </c>
      <c r="F34" s="4" t="s">
        <v>85</v>
      </c>
      <c r="G34" s="4" t="s">
        <v>11</v>
      </c>
      <c r="H34" s="11">
        <v>600</v>
      </c>
      <c r="I34" s="4">
        <v>51104002</v>
      </c>
      <c r="J34" s="4" t="s">
        <v>1748</v>
      </c>
    </row>
    <row r="36" spans="1:10" ht="15.75">
      <c r="C36" s="4" t="s">
        <v>1832</v>
      </c>
      <c r="D36" s="4" t="s">
        <v>306</v>
      </c>
      <c r="E36" s="4" t="s">
        <v>1877</v>
      </c>
      <c r="G36" s="4" t="s">
        <v>160</v>
      </c>
      <c r="H36" s="4" t="s">
        <v>1747</v>
      </c>
      <c r="I36" s="4" t="s">
        <v>582</v>
      </c>
      <c r="J36" s="4" t="s">
        <v>1748</v>
      </c>
    </row>
  </sheetData>
  <pageMargins left="0.7" right="0.7" top="0.75" bottom="0.75" header="0.3" footer="0.3"/>
  <pageSetup paperSize="5" scale="63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/>
    <pageSetUpPr fitToPage="1"/>
  </sheetPr>
  <dimension ref="A1:J32"/>
  <sheetViews>
    <sheetView workbookViewId="0">
      <selection activeCell="G12" sqref="G12"/>
    </sheetView>
  </sheetViews>
  <sheetFormatPr baseColWidth="10" defaultRowHeight="15"/>
  <cols>
    <col min="1" max="1" width="6.42578125" customWidth="1"/>
    <col min="2" max="2" width="35.85546875" customWidth="1"/>
    <col min="3" max="3" width="18.85546875" bestFit="1" customWidth="1"/>
    <col min="4" max="4" width="13.140625" style="19" bestFit="1" customWidth="1"/>
    <col min="5" max="5" width="62.28515625" customWidth="1"/>
    <col min="6" max="6" width="15" customWidth="1"/>
    <col min="7" max="7" width="13.140625" customWidth="1"/>
    <col min="8" max="8" width="22.85546875" style="78" customWidth="1"/>
    <col min="9" max="9" width="12.42578125" customWidth="1"/>
    <col min="10" max="10" width="20.28515625" bestFit="1" customWidth="1"/>
  </cols>
  <sheetData>
    <row r="1" spans="1:10" ht="20.25">
      <c r="A1" s="9"/>
      <c r="B1" s="9" t="s">
        <v>88</v>
      </c>
      <c r="C1" s="9" t="s">
        <v>0</v>
      </c>
      <c r="D1" s="9" t="s">
        <v>1</v>
      </c>
      <c r="E1" s="9" t="s">
        <v>2</v>
      </c>
      <c r="F1" s="9" t="s">
        <v>1509</v>
      </c>
      <c r="G1" s="9" t="s">
        <v>4</v>
      </c>
      <c r="H1" s="76" t="s">
        <v>5</v>
      </c>
      <c r="I1" s="9" t="s">
        <v>6</v>
      </c>
      <c r="J1" s="9" t="s">
        <v>7</v>
      </c>
    </row>
    <row r="2" spans="1:10" ht="35.25" customHeight="1">
      <c r="B2" s="4" t="s">
        <v>1815</v>
      </c>
      <c r="C2" s="4"/>
      <c r="D2" s="6" t="s">
        <v>8</v>
      </c>
      <c r="E2" s="48" t="s">
        <v>1756</v>
      </c>
      <c r="F2" s="41"/>
      <c r="G2" s="41" t="s">
        <v>11</v>
      </c>
      <c r="H2" s="77">
        <v>278400</v>
      </c>
      <c r="I2" s="41">
        <v>53137001</v>
      </c>
      <c r="J2" s="41" t="s">
        <v>1755</v>
      </c>
    </row>
    <row r="3" spans="1:10" ht="36" customHeight="1">
      <c r="B3" s="4" t="s">
        <v>1815</v>
      </c>
      <c r="C3" s="4"/>
      <c r="D3" s="6" t="s">
        <v>8</v>
      </c>
      <c r="E3" s="48" t="s">
        <v>1757</v>
      </c>
      <c r="F3" s="41"/>
      <c r="G3" s="41" t="s">
        <v>11</v>
      </c>
      <c r="H3" s="77">
        <v>188790</v>
      </c>
      <c r="I3" s="41">
        <v>53137002</v>
      </c>
      <c r="J3" s="41" t="s">
        <v>1755</v>
      </c>
    </row>
    <row r="4" spans="1:10" ht="34.5" customHeight="1">
      <c r="B4" s="4" t="s">
        <v>1815</v>
      </c>
      <c r="C4" s="4"/>
      <c r="D4" s="6" t="s">
        <v>62</v>
      </c>
      <c r="E4" s="48" t="s">
        <v>1758</v>
      </c>
      <c r="F4" s="41"/>
      <c r="G4" s="41" t="s">
        <v>11</v>
      </c>
      <c r="H4" s="77">
        <v>87000</v>
      </c>
      <c r="I4" s="41">
        <v>53137003</v>
      </c>
      <c r="J4" s="41" t="s">
        <v>1755</v>
      </c>
    </row>
    <row r="5" spans="1:10" ht="22.5" customHeight="1">
      <c r="B5" s="4" t="s">
        <v>1815</v>
      </c>
      <c r="C5" s="4"/>
      <c r="D5" s="6" t="s">
        <v>8</v>
      </c>
      <c r="E5" s="48" t="s">
        <v>1759</v>
      </c>
      <c r="F5" s="41"/>
      <c r="G5" s="41" t="s">
        <v>11</v>
      </c>
      <c r="H5" s="77">
        <v>9744</v>
      </c>
      <c r="I5" s="41">
        <v>53137004</v>
      </c>
      <c r="J5" s="41" t="s">
        <v>1755</v>
      </c>
    </row>
    <row r="6" spans="1:10" ht="48" customHeight="1">
      <c r="B6" s="4" t="s">
        <v>1815</v>
      </c>
      <c r="C6" s="4"/>
      <c r="D6" s="6" t="s">
        <v>62</v>
      </c>
      <c r="E6" s="48" t="s">
        <v>1760</v>
      </c>
      <c r="F6" s="41"/>
      <c r="G6" s="41" t="s">
        <v>11</v>
      </c>
      <c r="H6" s="77">
        <v>46400</v>
      </c>
      <c r="I6" s="41">
        <v>53137005</v>
      </c>
      <c r="J6" s="41" t="s">
        <v>1755</v>
      </c>
    </row>
    <row r="7" spans="1:10" ht="52.5" customHeight="1">
      <c r="B7" s="4" t="s">
        <v>1815</v>
      </c>
      <c r="C7" s="4"/>
      <c r="D7" s="6" t="s">
        <v>8</v>
      </c>
      <c r="E7" s="48" t="s">
        <v>1761</v>
      </c>
      <c r="F7" s="41"/>
      <c r="G7" s="41" t="s">
        <v>11</v>
      </c>
      <c r="H7" s="77">
        <v>107000</v>
      </c>
      <c r="I7" s="41">
        <v>53137006</v>
      </c>
      <c r="J7" s="41" t="s">
        <v>1755</v>
      </c>
    </row>
    <row r="8" spans="1:10" ht="43.5" customHeight="1">
      <c r="B8" s="4" t="s">
        <v>1815</v>
      </c>
      <c r="C8" s="4"/>
      <c r="D8" s="6" t="s">
        <v>52</v>
      </c>
      <c r="E8" s="48" t="s">
        <v>1762</v>
      </c>
      <c r="F8" s="41"/>
      <c r="G8" s="41" t="s">
        <v>11</v>
      </c>
      <c r="H8" s="77">
        <v>18999.990000000002</v>
      </c>
      <c r="I8" s="41">
        <v>53137007</v>
      </c>
      <c r="J8" s="41" t="s">
        <v>1755</v>
      </c>
    </row>
    <row r="9" spans="1:10" ht="15.75">
      <c r="B9" s="4"/>
      <c r="C9" s="4"/>
      <c r="D9" s="6"/>
      <c r="E9" s="41"/>
      <c r="F9" s="41"/>
      <c r="G9" s="41"/>
      <c r="H9" s="77"/>
      <c r="I9" s="41"/>
      <c r="J9" s="41"/>
    </row>
    <row r="10" spans="1:10" ht="15.75">
      <c r="B10" s="4"/>
      <c r="C10" s="4"/>
      <c r="D10" s="6"/>
      <c r="E10" s="41"/>
      <c r="F10" s="41"/>
      <c r="G10" s="41"/>
      <c r="H10" s="77"/>
      <c r="I10" s="41"/>
      <c r="J10" s="41"/>
    </row>
    <row r="11" spans="1:10" ht="15.75">
      <c r="B11" s="4"/>
      <c r="C11" s="4"/>
      <c r="D11" s="6"/>
      <c r="E11" s="41"/>
      <c r="F11" s="41"/>
      <c r="G11" s="41"/>
      <c r="H11" s="77"/>
      <c r="I11" s="41"/>
      <c r="J11" s="41"/>
    </row>
    <row r="12" spans="1:10" ht="15.75">
      <c r="B12" s="4"/>
      <c r="C12" s="4"/>
      <c r="D12" s="6"/>
      <c r="E12" s="41"/>
      <c r="F12" s="41"/>
      <c r="G12" s="41"/>
      <c r="H12" s="77"/>
      <c r="I12" s="41"/>
      <c r="J12" s="41"/>
    </row>
    <row r="13" spans="1:10" ht="15.75">
      <c r="B13" s="4"/>
      <c r="C13" s="4"/>
      <c r="D13" s="6"/>
      <c r="E13" s="41"/>
      <c r="F13" s="41"/>
      <c r="G13" s="41"/>
      <c r="H13" s="77"/>
      <c r="I13" s="41"/>
      <c r="J13" s="41"/>
    </row>
    <row r="14" spans="1:10" ht="15.75">
      <c r="B14" s="4"/>
      <c r="C14" s="4"/>
      <c r="D14" s="6"/>
      <c r="E14" s="41"/>
      <c r="F14" s="41"/>
      <c r="G14" s="41"/>
      <c r="H14" s="77"/>
      <c r="I14" s="41"/>
      <c r="J14" s="41"/>
    </row>
    <row r="15" spans="1:10" ht="15.75">
      <c r="B15" s="4"/>
      <c r="C15" s="4"/>
      <c r="D15" s="6"/>
      <c r="E15" s="41"/>
      <c r="F15" s="41"/>
      <c r="G15" s="41"/>
      <c r="H15" s="77"/>
      <c r="I15" s="41"/>
      <c r="J15" s="41"/>
    </row>
    <row r="16" spans="1:10" ht="15.75">
      <c r="B16" s="4"/>
      <c r="C16" s="4"/>
      <c r="D16" s="6"/>
      <c r="E16" s="41"/>
      <c r="F16" s="41"/>
      <c r="G16" s="41"/>
      <c r="H16" s="77"/>
      <c r="I16" s="41"/>
      <c r="J16" s="41"/>
    </row>
    <row r="17" spans="2:10" ht="15.75">
      <c r="B17" s="4"/>
      <c r="C17" s="4"/>
      <c r="D17" s="6"/>
      <c r="E17" s="41"/>
      <c r="F17" s="41"/>
      <c r="G17" s="41"/>
      <c r="H17" s="77"/>
      <c r="I17" s="41"/>
      <c r="J17" s="41"/>
    </row>
    <row r="18" spans="2:10" ht="15.75">
      <c r="B18" s="4"/>
      <c r="C18" s="4"/>
      <c r="D18" s="6"/>
      <c r="E18" s="41"/>
      <c r="F18" s="41"/>
      <c r="G18" s="41"/>
      <c r="H18" s="77"/>
      <c r="I18" s="41"/>
      <c r="J18" s="41"/>
    </row>
    <row r="19" spans="2:10" ht="15.75">
      <c r="B19" s="4"/>
      <c r="C19" s="4"/>
      <c r="D19" s="6"/>
      <c r="E19" s="41"/>
      <c r="F19" s="41"/>
      <c r="G19" s="41"/>
      <c r="H19" s="77"/>
      <c r="I19" s="41"/>
      <c r="J19" s="41"/>
    </row>
    <row r="20" spans="2:10" ht="15.75">
      <c r="B20" s="4"/>
      <c r="C20" s="4"/>
      <c r="D20" s="6"/>
      <c r="E20" s="41"/>
      <c r="F20" s="41"/>
      <c r="G20" s="41"/>
      <c r="H20" s="77"/>
      <c r="I20" s="41"/>
      <c r="J20" s="41"/>
    </row>
    <row r="21" spans="2:10" ht="15.75">
      <c r="B21" s="4"/>
      <c r="C21" s="4"/>
      <c r="D21" s="6"/>
      <c r="E21" s="41"/>
      <c r="F21" s="41"/>
      <c r="G21" s="41"/>
      <c r="H21" s="77"/>
      <c r="I21" s="41"/>
      <c r="J21" s="41"/>
    </row>
    <row r="22" spans="2:10" ht="15.75">
      <c r="B22" s="4"/>
      <c r="C22" s="4"/>
      <c r="D22" s="6"/>
      <c r="E22" s="41"/>
      <c r="F22" s="41"/>
      <c r="G22" s="41"/>
      <c r="H22" s="77"/>
      <c r="I22" s="41"/>
      <c r="J22" s="41"/>
    </row>
    <row r="23" spans="2:10" ht="15.75">
      <c r="B23" s="4"/>
      <c r="C23" s="4"/>
      <c r="D23" s="6"/>
      <c r="E23" s="41"/>
      <c r="F23" s="41"/>
      <c r="G23" s="41"/>
      <c r="H23" s="77"/>
      <c r="I23" s="41"/>
      <c r="J23" s="41"/>
    </row>
    <row r="24" spans="2:10" ht="15.75">
      <c r="B24" s="4"/>
      <c r="C24" s="4"/>
      <c r="D24" s="6"/>
      <c r="E24" s="41"/>
      <c r="F24" s="41"/>
      <c r="G24" s="41"/>
      <c r="H24" s="77"/>
      <c r="I24" s="41"/>
      <c r="J24" s="41"/>
    </row>
    <row r="25" spans="2:10" ht="15.75">
      <c r="B25" s="4"/>
      <c r="C25" s="4"/>
      <c r="D25" s="6"/>
      <c r="E25" s="41"/>
      <c r="F25" s="41"/>
      <c r="G25" s="41"/>
      <c r="H25" s="77"/>
      <c r="I25" s="41"/>
      <c r="J25" s="41"/>
    </row>
    <row r="26" spans="2:10" ht="15.75">
      <c r="B26" s="4"/>
      <c r="C26" s="4"/>
      <c r="D26" s="6"/>
      <c r="E26" s="41"/>
      <c r="F26" s="41"/>
      <c r="G26" s="41"/>
      <c r="H26" s="77"/>
      <c r="I26" s="41"/>
      <c r="J26" s="41"/>
    </row>
    <row r="27" spans="2:10" ht="15.75">
      <c r="B27" s="4"/>
      <c r="C27" s="4"/>
      <c r="D27" s="6"/>
      <c r="E27" s="41"/>
      <c r="F27" s="41"/>
      <c r="G27" s="41"/>
      <c r="H27" s="77"/>
      <c r="I27" s="41"/>
      <c r="J27" s="41"/>
    </row>
    <row r="28" spans="2:10" ht="15.75">
      <c r="B28" s="4"/>
      <c r="C28" s="4"/>
      <c r="D28" s="6"/>
      <c r="E28" s="41"/>
      <c r="F28" s="41"/>
      <c r="G28" s="41"/>
      <c r="H28" s="77"/>
      <c r="I28" s="41"/>
      <c r="J28" s="41"/>
    </row>
    <row r="29" spans="2:10" ht="15.75">
      <c r="B29" s="4"/>
      <c r="C29" s="4"/>
      <c r="D29" s="16"/>
      <c r="E29" s="4"/>
      <c r="F29" s="4"/>
      <c r="G29" s="4"/>
      <c r="H29" s="28"/>
      <c r="I29" s="4"/>
      <c r="J29" s="4"/>
    </row>
    <row r="30" spans="2:10" ht="15.75">
      <c r="B30" s="4"/>
      <c r="C30" s="4"/>
      <c r="D30" s="16"/>
      <c r="E30" s="4"/>
      <c r="F30" s="4"/>
      <c r="G30" s="4"/>
      <c r="H30" s="28"/>
      <c r="I30" s="4"/>
      <c r="J30" s="4"/>
    </row>
    <row r="31" spans="2:10" ht="15.75">
      <c r="B31" s="4"/>
      <c r="C31" s="4"/>
      <c r="D31" s="16"/>
      <c r="E31" s="4"/>
      <c r="F31" s="4"/>
      <c r="G31" s="4"/>
      <c r="H31" s="28"/>
      <c r="I31" s="4"/>
      <c r="J31" s="4"/>
    </row>
    <row r="32" spans="2:10" ht="15.75">
      <c r="B32" s="4"/>
      <c r="C32" s="4"/>
      <c r="D32" s="16"/>
      <c r="E32" s="4"/>
      <c r="F32" s="4"/>
      <c r="G32" s="4"/>
      <c r="H32" s="28"/>
      <c r="I32" s="4"/>
      <c r="J32" s="4"/>
    </row>
  </sheetData>
  <pageMargins left="0.7" right="0.7" top="0.75" bottom="0.75" header="0.3" footer="0.3"/>
  <pageSetup paperSize="5" scale="6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67"/>
  <sheetViews>
    <sheetView workbookViewId="0">
      <selection activeCell="I73" sqref="I73"/>
    </sheetView>
  </sheetViews>
  <sheetFormatPr baseColWidth="10" defaultRowHeight="15"/>
  <cols>
    <col min="1" max="1" width="114.140625" bestFit="1" customWidth="1"/>
    <col min="2" max="2" width="22.7109375" bestFit="1" customWidth="1"/>
    <col min="3" max="3" width="12.85546875" bestFit="1" customWidth="1"/>
    <col min="4" max="4" width="14.140625" bestFit="1" customWidth="1"/>
    <col min="6" max="6" width="16.5703125" bestFit="1" customWidth="1"/>
  </cols>
  <sheetData>
    <row r="1" spans="1:6">
      <c r="A1" s="33" t="s">
        <v>1611</v>
      </c>
      <c r="B1" s="33" t="s">
        <v>1612</v>
      </c>
      <c r="C1" s="33" t="s">
        <v>1613</v>
      </c>
      <c r="D1" s="33" t="s">
        <v>4</v>
      </c>
      <c r="E1" s="33" t="s">
        <v>1614</v>
      </c>
      <c r="F1" s="33" t="s">
        <v>1673</v>
      </c>
    </row>
    <row r="2" spans="1:6" ht="15.75">
      <c r="A2" s="4"/>
      <c r="B2" s="4"/>
      <c r="C2" s="4"/>
      <c r="D2" s="4"/>
    </row>
    <row r="3" spans="1:6" ht="15.75">
      <c r="A3" s="4" t="s">
        <v>1615</v>
      </c>
      <c r="B3" s="4" t="s">
        <v>1449</v>
      </c>
      <c r="C3" s="28">
        <v>1289.97</v>
      </c>
      <c r="D3" s="4" t="s">
        <v>160</v>
      </c>
      <c r="E3" s="4">
        <v>2020</v>
      </c>
      <c r="F3" s="4" t="s">
        <v>1674</v>
      </c>
    </row>
    <row r="4" spans="1:6" ht="15.75">
      <c r="A4" s="4" t="s">
        <v>1616</v>
      </c>
      <c r="B4" s="4" t="s">
        <v>1449</v>
      </c>
      <c r="C4" s="28">
        <v>152.01</v>
      </c>
      <c r="D4" s="4" t="s">
        <v>160</v>
      </c>
      <c r="E4" s="4">
        <v>2020</v>
      </c>
      <c r="F4" s="4" t="s">
        <v>1674</v>
      </c>
    </row>
    <row r="5" spans="1:6" ht="15.75">
      <c r="A5" s="4" t="s">
        <v>1617</v>
      </c>
      <c r="B5" s="4" t="s">
        <v>1449</v>
      </c>
      <c r="C5" s="28">
        <v>99.01</v>
      </c>
      <c r="D5" s="4" t="s">
        <v>160</v>
      </c>
      <c r="E5" s="4">
        <v>2020</v>
      </c>
      <c r="F5" s="4" t="s">
        <v>1674</v>
      </c>
    </row>
    <row r="6" spans="1:6" ht="15.75">
      <c r="A6" s="4" t="s">
        <v>1675</v>
      </c>
      <c r="B6" s="4" t="s">
        <v>1449</v>
      </c>
      <c r="C6" s="28">
        <f>56.9+9.1</f>
        <v>66</v>
      </c>
      <c r="D6" s="4" t="s">
        <v>160</v>
      </c>
      <c r="E6" s="4">
        <v>2020</v>
      </c>
      <c r="F6" s="4" t="s">
        <v>1677</v>
      </c>
    </row>
    <row r="7" spans="1:6" ht="15.75">
      <c r="A7" s="4" t="s">
        <v>1676</v>
      </c>
      <c r="B7" s="4" t="s">
        <v>1449</v>
      </c>
      <c r="C7" s="28">
        <f>2212.06+33.93</f>
        <v>2245.9899999999998</v>
      </c>
      <c r="D7" s="4" t="s">
        <v>160</v>
      </c>
      <c r="E7" s="4">
        <v>2020</v>
      </c>
      <c r="F7" s="4" t="s">
        <v>1677</v>
      </c>
    </row>
    <row r="8" spans="1:6" ht="15.75">
      <c r="A8" s="4" t="s">
        <v>1678</v>
      </c>
      <c r="B8" s="4" t="s">
        <v>1449</v>
      </c>
      <c r="C8" s="28">
        <f>145.69+23.31</f>
        <v>169</v>
      </c>
      <c r="D8" s="4" t="s">
        <v>160</v>
      </c>
      <c r="E8" s="4">
        <v>2020</v>
      </c>
      <c r="F8" s="4" t="s">
        <v>1677</v>
      </c>
    </row>
    <row r="9" spans="1:6" ht="15.75">
      <c r="A9" s="4" t="s">
        <v>1679</v>
      </c>
      <c r="B9" s="4" t="s">
        <v>1449</v>
      </c>
      <c r="C9" s="28">
        <f>60.34+9.65</f>
        <v>69.990000000000009</v>
      </c>
      <c r="D9" s="4" t="s">
        <v>160</v>
      </c>
      <c r="E9" s="4">
        <v>2020</v>
      </c>
      <c r="F9" s="4" t="s">
        <v>1677</v>
      </c>
    </row>
    <row r="10" spans="1:6" ht="15.75">
      <c r="A10" s="4" t="s">
        <v>1680</v>
      </c>
      <c r="B10" s="4" t="s">
        <v>1449</v>
      </c>
      <c r="C10" s="28">
        <f>129.31+20.69</f>
        <v>150</v>
      </c>
      <c r="D10" s="4" t="s">
        <v>160</v>
      </c>
      <c r="E10" s="4">
        <v>2020</v>
      </c>
      <c r="F10" s="4" t="s">
        <v>1677</v>
      </c>
    </row>
    <row r="11" spans="1:6" ht="15.75">
      <c r="A11" s="4" t="s">
        <v>1681</v>
      </c>
      <c r="B11" s="4" t="s">
        <v>1449</v>
      </c>
      <c r="C11" s="28">
        <f>174.14+27.86</f>
        <v>202</v>
      </c>
      <c r="D11" s="4" t="s">
        <v>160</v>
      </c>
      <c r="E11" s="4">
        <v>2020</v>
      </c>
      <c r="F11" s="4" t="s">
        <v>1677</v>
      </c>
    </row>
    <row r="12" spans="1:6" ht="15.75">
      <c r="A12" s="4" t="s">
        <v>1618</v>
      </c>
      <c r="B12" s="4" t="s">
        <v>1619</v>
      </c>
      <c r="C12" s="28">
        <v>218.99</v>
      </c>
      <c r="D12" s="4" t="s">
        <v>160</v>
      </c>
      <c r="E12" s="4">
        <v>2020</v>
      </c>
      <c r="F12" s="4">
        <v>1336</v>
      </c>
    </row>
    <row r="13" spans="1:6" ht="15.75">
      <c r="A13" s="4" t="s">
        <v>1620</v>
      </c>
      <c r="B13" s="4" t="s">
        <v>1449</v>
      </c>
      <c r="C13" s="28">
        <f>185.34+185.34+59.31</f>
        <v>429.99</v>
      </c>
      <c r="D13" s="4" t="s">
        <v>160</v>
      </c>
      <c r="E13" s="4">
        <v>2020</v>
      </c>
      <c r="F13" s="4" t="s">
        <v>1682</v>
      </c>
    </row>
    <row r="14" spans="1:6" ht="15.75">
      <c r="A14" s="4" t="s">
        <v>1621</v>
      </c>
      <c r="B14" s="4" t="s">
        <v>1449</v>
      </c>
      <c r="C14" s="28">
        <f>43.1+6.9</f>
        <v>50</v>
      </c>
      <c r="D14" s="4" t="s">
        <v>160</v>
      </c>
      <c r="E14" s="4">
        <v>2020</v>
      </c>
      <c r="F14" s="4" t="s">
        <v>1682</v>
      </c>
    </row>
    <row r="15" spans="1:6" ht="15.75">
      <c r="A15" s="4" t="s">
        <v>1622</v>
      </c>
      <c r="B15" s="4" t="s">
        <v>1449</v>
      </c>
      <c r="C15" s="28">
        <f>28.45+28.45+56.9</f>
        <v>113.8</v>
      </c>
      <c r="D15" s="4" t="s">
        <v>160</v>
      </c>
      <c r="E15" s="4">
        <v>2020</v>
      </c>
      <c r="F15" s="4" t="s">
        <v>1682</v>
      </c>
    </row>
    <row r="16" spans="1:6" ht="15.75">
      <c r="A16" s="4" t="s">
        <v>1623</v>
      </c>
      <c r="B16" s="4" t="s">
        <v>1449</v>
      </c>
      <c r="C16" s="28">
        <f>124.14+19.86</f>
        <v>144</v>
      </c>
      <c r="D16" s="4" t="s">
        <v>160</v>
      </c>
      <c r="E16" s="4">
        <v>2020</v>
      </c>
      <c r="F16" s="4" t="s">
        <v>1682</v>
      </c>
    </row>
    <row r="17" spans="1:6" ht="15.75">
      <c r="A17" s="4" t="s">
        <v>1624</v>
      </c>
      <c r="B17" s="4" t="s">
        <v>1619</v>
      </c>
      <c r="C17" s="28">
        <f>118.1+18.9</f>
        <v>137</v>
      </c>
      <c r="D17" s="4" t="s">
        <v>160</v>
      </c>
      <c r="E17" s="4">
        <v>2020</v>
      </c>
      <c r="F17" s="4" t="s">
        <v>1683</v>
      </c>
    </row>
    <row r="18" spans="1:6" ht="15.75">
      <c r="A18" s="4" t="s">
        <v>1625</v>
      </c>
      <c r="B18" s="4" t="s">
        <v>1619</v>
      </c>
      <c r="C18" s="28">
        <f>162.93+26.07</f>
        <v>189</v>
      </c>
      <c r="D18" s="4" t="s">
        <v>160</v>
      </c>
      <c r="E18" s="4">
        <v>2020</v>
      </c>
      <c r="F18" s="4" t="s">
        <v>1683</v>
      </c>
    </row>
    <row r="19" spans="1:6" ht="15.75">
      <c r="A19" s="4" t="s">
        <v>1626</v>
      </c>
      <c r="B19" s="4" t="s">
        <v>1619</v>
      </c>
      <c r="C19" s="28">
        <f>162.93+26.07</f>
        <v>189</v>
      </c>
      <c r="D19" s="4" t="s">
        <v>160</v>
      </c>
      <c r="E19" s="4">
        <v>2020</v>
      </c>
      <c r="F19" s="4" t="s">
        <v>1683</v>
      </c>
    </row>
    <row r="20" spans="1:6" ht="15.75">
      <c r="A20" s="4" t="s">
        <v>1627</v>
      </c>
      <c r="B20" s="4" t="s">
        <v>1619</v>
      </c>
      <c r="C20" s="28">
        <f>189.66+30.35</f>
        <v>220.01</v>
      </c>
      <c r="D20" s="4" t="s">
        <v>160</v>
      </c>
      <c r="E20" s="4">
        <v>2020</v>
      </c>
      <c r="F20" s="4" t="s">
        <v>1683</v>
      </c>
    </row>
    <row r="21" spans="1:6" ht="15.75">
      <c r="A21" s="4" t="s">
        <v>1628</v>
      </c>
      <c r="B21" s="4" t="s">
        <v>1619</v>
      </c>
      <c r="C21" s="28">
        <f>174.14+27.86</f>
        <v>202</v>
      </c>
      <c r="D21" s="4" t="s">
        <v>160</v>
      </c>
      <c r="E21" s="4">
        <v>2020</v>
      </c>
      <c r="F21" s="4" t="s">
        <v>1683</v>
      </c>
    </row>
    <row r="22" spans="1:6" ht="15.75">
      <c r="A22" s="4" t="s">
        <v>1629</v>
      </c>
      <c r="B22" s="4" t="s">
        <v>1619</v>
      </c>
      <c r="C22" s="28">
        <f>751.72+120.28</f>
        <v>872</v>
      </c>
      <c r="D22" s="4" t="s">
        <v>160</v>
      </c>
      <c r="E22" s="4">
        <v>2020</v>
      </c>
      <c r="F22" s="4" t="s">
        <v>1683</v>
      </c>
    </row>
    <row r="23" spans="1:6" ht="15.75">
      <c r="A23" s="4" t="s">
        <v>1630</v>
      </c>
      <c r="B23" s="4" t="s">
        <v>1619</v>
      </c>
      <c r="C23" s="28">
        <f>905.17+144.83</f>
        <v>1050</v>
      </c>
      <c r="D23" s="4" t="s">
        <v>160</v>
      </c>
      <c r="E23" s="4">
        <v>2020</v>
      </c>
      <c r="F23" s="4" t="s">
        <v>1683</v>
      </c>
    </row>
    <row r="24" spans="1:6" ht="15.75">
      <c r="A24" s="4" t="s">
        <v>1631</v>
      </c>
      <c r="B24" s="4" t="s">
        <v>1619</v>
      </c>
      <c r="C24" s="28">
        <f>178.45+28.55</f>
        <v>207</v>
      </c>
      <c r="D24" s="4" t="s">
        <v>160</v>
      </c>
      <c r="E24" s="4">
        <v>2020</v>
      </c>
      <c r="F24" s="4" t="s">
        <v>1683</v>
      </c>
    </row>
    <row r="25" spans="1:6" ht="15.75">
      <c r="A25" s="4" t="s">
        <v>1632</v>
      </c>
      <c r="B25" s="4" t="s">
        <v>1619</v>
      </c>
      <c r="C25" s="28">
        <f>145.69+23.31</f>
        <v>169</v>
      </c>
      <c r="D25" s="4" t="s">
        <v>160</v>
      </c>
      <c r="E25" s="4">
        <v>2020</v>
      </c>
      <c r="F25" s="4" t="s">
        <v>1683</v>
      </c>
    </row>
    <row r="26" spans="1:6" ht="15.75">
      <c r="A26" s="4" t="s">
        <v>1633</v>
      </c>
      <c r="B26" s="4" t="s">
        <v>1619</v>
      </c>
      <c r="C26" s="28">
        <f>364.66+58.35</f>
        <v>423.01000000000005</v>
      </c>
      <c r="D26" s="4" t="s">
        <v>160</v>
      </c>
      <c r="E26" s="4">
        <v>2020</v>
      </c>
      <c r="F26" s="4" t="s">
        <v>1683</v>
      </c>
    </row>
    <row r="27" spans="1:6" ht="15.75">
      <c r="A27" s="4" t="s">
        <v>1634</v>
      </c>
      <c r="B27" s="4" t="s">
        <v>925</v>
      </c>
      <c r="C27" s="28">
        <f>144.83+23.17</f>
        <v>168</v>
      </c>
      <c r="D27" s="4" t="s">
        <v>160</v>
      </c>
      <c r="E27" s="4">
        <v>2020</v>
      </c>
      <c r="F27" s="4" t="s">
        <v>1684</v>
      </c>
    </row>
    <row r="28" spans="1:6" ht="15.75">
      <c r="A28" s="4" t="s">
        <v>1635</v>
      </c>
      <c r="B28" s="4" t="s">
        <v>1313</v>
      </c>
      <c r="C28" s="28">
        <f>83.62+13.38</f>
        <v>97</v>
      </c>
      <c r="D28" s="4" t="s">
        <v>160</v>
      </c>
      <c r="E28" s="4">
        <v>2020</v>
      </c>
      <c r="F28" s="4" t="s">
        <v>1685</v>
      </c>
    </row>
    <row r="29" spans="1:6" ht="15.75">
      <c r="A29" s="4" t="s">
        <v>1636</v>
      </c>
      <c r="B29" s="4" t="s">
        <v>925</v>
      </c>
      <c r="C29" s="28">
        <f>1676.2</f>
        <v>1676.2</v>
      </c>
      <c r="D29" s="4" t="s">
        <v>160</v>
      </c>
      <c r="E29" s="4">
        <v>2020</v>
      </c>
      <c r="F29" s="4" t="s">
        <v>1686</v>
      </c>
    </row>
    <row r="30" spans="1:6" ht="15.75">
      <c r="A30" s="4" t="s">
        <v>1637</v>
      </c>
      <c r="B30" s="4" t="s">
        <v>40</v>
      </c>
      <c r="C30" s="28">
        <f>155.17+24.83</f>
        <v>180</v>
      </c>
      <c r="D30" s="4" t="s">
        <v>160</v>
      </c>
      <c r="E30" s="4">
        <v>2020</v>
      </c>
      <c r="F30" s="4">
        <v>421</v>
      </c>
    </row>
    <row r="31" spans="1:6" ht="15.75">
      <c r="A31" s="4" t="s">
        <v>1638</v>
      </c>
      <c r="B31" s="4" t="s">
        <v>799</v>
      </c>
      <c r="C31" s="28">
        <f>86.21+41.38</f>
        <v>127.59</v>
      </c>
      <c r="D31" s="4" t="s">
        <v>160</v>
      </c>
      <c r="E31" s="4">
        <v>2020</v>
      </c>
      <c r="F31" s="4">
        <v>421</v>
      </c>
    </row>
    <row r="32" spans="1:6" ht="15.75">
      <c r="A32" s="4" t="s">
        <v>1640</v>
      </c>
      <c r="B32" s="4" t="s">
        <v>1639</v>
      </c>
      <c r="C32" s="28">
        <f>224.14+35.86</f>
        <v>260</v>
      </c>
      <c r="D32" s="4" t="s">
        <v>160</v>
      </c>
      <c r="E32" s="4">
        <v>2020</v>
      </c>
      <c r="F32" s="4">
        <v>421</v>
      </c>
    </row>
    <row r="33" spans="1:6" ht="15.75">
      <c r="A33" s="4" t="s">
        <v>1641</v>
      </c>
      <c r="B33" s="4" t="s">
        <v>1619</v>
      </c>
      <c r="C33" s="28">
        <f>202.29+32.41</f>
        <v>234.7</v>
      </c>
      <c r="D33" s="4" t="s">
        <v>160</v>
      </c>
      <c r="E33" s="4">
        <v>2020</v>
      </c>
      <c r="F33" s="4">
        <v>3470</v>
      </c>
    </row>
    <row r="34" spans="1:6" ht="15.75">
      <c r="A34" s="4" t="s">
        <v>1642</v>
      </c>
      <c r="B34" s="4" t="s">
        <v>1619</v>
      </c>
      <c r="C34" s="28">
        <f>113.79+18.21</f>
        <v>132</v>
      </c>
      <c r="D34" s="4" t="s">
        <v>160</v>
      </c>
      <c r="E34" s="4">
        <v>2020</v>
      </c>
      <c r="F34" s="4">
        <v>3470</v>
      </c>
    </row>
    <row r="35" spans="1:6" ht="15.75">
      <c r="A35" s="4" t="s">
        <v>1643</v>
      </c>
      <c r="B35" s="4" t="s">
        <v>1619</v>
      </c>
      <c r="C35" s="28">
        <f>65.52+10.48</f>
        <v>76</v>
      </c>
      <c r="D35" s="4" t="s">
        <v>160</v>
      </c>
      <c r="E35" s="4">
        <v>2020</v>
      </c>
      <c r="F35" s="4">
        <v>3470</v>
      </c>
    </row>
    <row r="36" spans="1:6" ht="15.75">
      <c r="A36" s="4" t="s">
        <v>1644</v>
      </c>
      <c r="B36" s="4" t="s">
        <v>1619</v>
      </c>
      <c r="C36" s="28">
        <f>41.38+6.62</f>
        <v>48</v>
      </c>
      <c r="D36" s="4" t="s">
        <v>160</v>
      </c>
      <c r="E36" s="4">
        <v>2020</v>
      </c>
      <c r="F36" s="4">
        <v>3470</v>
      </c>
    </row>
    <row r="37" spans="1:6" ht="15.75">
      <c r="A37" s="4" t="s">
        <v>1645</v>
      </c>
      <c r="B37" s="4" t="s">
        <v>1619</v>
      </c>
      <c r="C37" s="28">
        <f>82.76+13.24</f>
        <v>96</v>
      </c>
      <c r="D37" s="4" t="s">
        <v>160</v>
      </c>
      <c r="E37" s="4">
        <v>2020</v>
      </c>
      <c r="F37" s="4">
        <v>3475</v>
      </c>
    </row>
    <row r="38" spans="1:6" ht="15.75">
      <c r="A38" s="4" t="s">
        <v>1646</v>
      </c>
      <c r="B38" s="4" t="s">
        <v>1619</v>
      </c>
      <c r="C38" s="28">
        <f>408.62+65.38</f>
        <v>474</v>
      </c>
      <c r="D38" s="4" t="s">
        <v>160</v>
      </c>
      <c r="E38" s="4">
        <v>2020</v>
      </c>
      <c r="F38" s="4">
        <v>3463</v>
      </c>
    </row>
    <row r="39" spans="1:6" ht="15.75">
      <c r="A39" s="4" t="s">
        <v>1647</v>
      </c>
      <c r="B39" s="4" t="s">
        <v>1619</v>
      </c>
      <c r="C39" s="28">
        <f>168.96+27.03</f>
        <v>195.99</v>
      </c>
      <c r="D39" s="4" t="s">
        <v>160</v>
      </c>
      <c r="E39" s="4">
        <v>2020</v>
      </c>
      <c r="F39" s="4" t="s">
        <v>1687</v>
      </c>
    </row>
    <row r="40" spans="1:6" ht="15.75">
      <c r="A40" s="4" t="s">
        <v>1648</v>
      </c>
      <c r="B40" s="4" t="s">
        <v>1619</v>
      </c>
      <c r="C40" s="28">
        <f>73.3+11.73</f>
        <v>85.03</v>
      </c>
      <c r="D40" s="4" t="s">
        <v>160</v>
      </c>
      <c r="E40" s="4">
        <v>2020</v>
      </c>
      <c r="F40" s="4" t="s">
        <v>1687</v>
      </c>
    </row>
    <row r="41" spans="1:6" ht="15.75">
      <c r="A41" s="4" t="s">
        <v>1649</v>
      </c>
      <c r="B41" s="4" t="s">
        <v>1619</v>
      </c>
      <c r="C41" s="28">
        <f>241.36+38.62</f>
        <v>279.98</v>
      </c>
      <c r="D41" s="4" t="s">
        <v>160</v>
      </c>
      <c r="E41" s="4">
        <v>2020</v>
      </c>
      <c r="F41" s="4" t="s">
        <v>1687</v>
      </c>
    </row>
    <row r="42" spans="1:6" ht="15.75">
      <c r="A42" s="4" t="s">
        <v>1650</v>
      </c>
      <c r="B42" s="4" t="s">
        <v>1619</v>
      </c>
      <c r="C42" s="28">
        <f>236.2+37.79</f>
        <v>273.99</v>
      </c>
      <c r="D42" s="4" t="s">
        <v>160</v>
      </c>
      <c r="E42" s="4">
        <v>2020</v>
      </c>
      <c r="F42" s="4" t="s">
        <v>1687</v>
      </c>
    </row>
    <row r="43" spans="1:6" ht="15.75">
      <c r="A43" s="4" t="s">
        <v>1651</v>
      </c>
      <c r="B43" s="4" t="s">
        <v>1619</v>
      </c>
      <c r="C43" s="28">
        <f>178.45+28.55</f>
        <v>207</v>
      </c>
      <c r="D43" s="4" t="s">
        <v>245</v>
      </c>
      <c r="E43" s="4">
        <v>2020</v>
      </c>
      <c r="F43" s="4" t="s">
        <v>1687</v>
      </c>
    </row>
    <row r="44" spans="1:6" ht="15.75">
      <c r="A44" s="4" t="s">
        <v>1652</v>
      </c>
      <c r="B44" s="4" t="s">
        <v>40</v>
      </c>
      <c r="C44" s="28">
        <f>193.97+31.04</f>
        <v>225.01</v>
      </c>
      <c r="D44" s="4" t="s">
        <v>245</v>
      </c>
      <c r="E44" s="4">
        <v>2020</v>
      </c>
      <c r="F44" s="4" t="s">
        <v>1688</v>
      </c>
    </row>
    <row r="45" spans="1:6" ht="15.75">
      <c r="A45" s="4" t="s">
        <v>1653</v>
      </c>
      <c r="B45" s="4" t="s">
        <v>1313</v>
      </c>
      <c r="C45" s="28">
        <f>120.69+19.31</f>
        <v>140</v>
      </c>
      <c r="D45" s="4" t="s">
        <v>160</v>
      </c>
      <c r="E45" s="4">
        <v>2020</v>
      </c>
      <c r="F45" s="4">
        <v>433</v>
      </c>
    </row>
    <row r="46" spans="1:6" ht="15.75">
      <c r="A46" s="4" t="s">
        <v>1654</v>
      </c>
      <c r="B46" s="4" t="s">
        <v>1313</v>
      </c>
      <c r="C46" s="28">
        <f>125+20</f>
        <v>145</v>
      </c>
      <c r="D46" s="4" t="s">
        <v>160</v>
      </c>
      <c r="E46" s="4">
        <v>2020</v>
      </c>
      <c r="F46" s="4" t="s">
        <v>1689</v>
      </c>
    </row>
    <row r="47" spans="1:6" ht="15.75">
      <c r="A47" s="4" t="s">
        <v>1635</v>
      </c>
      <c r="B47" s="4" t="s">
        <v>1313</v>
      </c>
      <c r="C47" s="28">
        <f>83.62+13.38</f>
        <v>97</v>
      </c>
      <c r="D47" s="4" t="s">
        <v>160</v>
      </c>
      <c r="E47" s="4">
        <v>2020</v>
      </c>
      <c r="F47" s="4" t="s">
        <v>1689</v>
      </c>
    </row>
    <row r="48" spans="1:6" ht="15.75">
      <c r="A48" s="4" t="s">
        <v>1655</v>
      </c>
      <c r="B48" s="4" t="s">
        <v>925</v>
      </c>
      <c r="C48" s="28">
        <f>926.72+148.28</f>
        <v>1075</v>
      </c>
      <c r="D48" s="4" t="s">
        <v>160</v>
      </c>
      <c r="E48" s="4">
        <v>2020</v>
      </c>
      <c r="F48" s="4" t="s">
        <v>1690</v>
      </c>
    </row>
    <row r="49" spans="1:6" ht="15.75">
      <c r="A49" s="4" t="s">
        <v>1656</v>
      </c>
      <c r="B49" s="4" t="s">
        <v>925</v>
      </c>
      <c r="C49" s="28">
        <f>297.42+47.59</f>
        <v>345.01</v>
      </c>
      <c r="D49" s="4" t="s">
        <v>160</v>
      </c>
      <c r="E49" s="4">
        <v>2020</v>
      </c>
      <c r="F49" s="4" t="s">
        <v>1691</v>
      </c>
    </row>
    <row r="50" spans="1:6" ht="15.75">
      <c r="A50" s="4" t="s">
        <v>1657</v>
      </c>
      <c r="B50" s="4" t="s">
        <v>925</v>
      </c>
      <c r="C50" s="28">
        <f>275.86+44.14</f>
        <v>320</v>
      </c>
      <c r="D50" s="4" t="s">
        <v>160</v>
      </c>
      <c r="E50" s="4">
        <v>2020</v>
      </c>
      <c r="F50" s="4" t="s">
        <v>1691</v>
      </c>
    </row>
    <row r="51" spans="1:6" ht="15.75">
      <c r="A51" s="4" t="s">
        <v>1658</v>
      </c>
      <c r="C51" s="28"/>
      <c r="D51" s="4" t="s">
        <v>160</v>
      </c>
      <c r="E51" s="4">
        <v>2020</v>
      </c>
      <c r="F51">
        <v>453</v>
      </c>
    </row>
    <row r="52" spans="1:6" ht="15.75">
      <c r="A52" s="4" t="s">
        <v>1659</v>
      </c>
      <c r="B52" s="4" t="s">
        <v>1376</v>
      </c>
      <c r="C52" s="28">
        <f>258.62+41.38</f>
        <v>300</v>
      </c>
      <c r="D52" s="4" t="s">
        <v>160</v>
      </c>
      <c r="E52" s="4">
        <v>2020</v>
      </c>
      <c r="F52">
        <v>453</v>
      </c>
    </row>
    <row r="53" spans="1:6" ht="15.75">
      <c r="A53" s="4" t="s">
        <v>1660</v>
      </c>
      <c r="C53" s="28">
        <f>206.9+33.1</f>
        <v>240</v>
      </c>
      <c r="D53" s="4" t="s">
        <v>160</v>
      </c>
      <c r="E53" s="4">
        <v>2020</v>
      </c>
      <c r="F53">
        <v>453</v>
      </c>
    </row>
    <row r="54" spans="1:6" ht="15.75">
      <c r="A54" s="4" t="s">
        <v>1661</v>
      </c>
      <c r="B54" s="4" t="s">
        <v>1449</v>
      </c>
      <c r="C54" s="28">
        <f>224.14+35.86</f>
        <v>260</v>
      </c>
      <c r="D54" s="4" t="s">
        <v>160</v>
      </c>
      <c r="E54" s="4">
        <v>2020</v>
      </c>
      <c r="F54" s="4" t="s">
        <v>1692</v>
      </c>
    </row>
    <row r="55" spans="1:6" ht="15.75">
      <c r="A55" s="4" t="s">
        <v>1662</v>
      </c>
      <c r="B55" s="4" t="s">
        <v>1449</v>
      </c>
      <c r="C55" s="28">
        <f>30.17+4.83</f>
        <v>35</v>
      </c>
      <c r="D55" s="4" t="s">
        <v>160</v>
      </c>
      <c r="E55" s="4">
        <v>2020</v>
      </c>
      <c r="F55" s="4" t="s">
        <v>1693</v>
      </c>
    </row>
    <row r="56" spans="1:6" ht="15.75">
      <c r="A56" s="4" t="s">
        <v>1663</v>
      </c>
      <c r="B56" s="4" t="s">
        <v>1449</v>
      </c>
      <c r="C56" s="28">
        <f>198.28+31.72</f>
        <v>230</v>
      </c>
      <c r="D56" s="4" t="s">
        <v>160</v>
      </c>
      <c r="E56" s="4">
        <v>2020</v>
      </c>
      <c r="F56" s="4" t="s">
        <v>1693</v>
      </c>
    </row>
    <row r="57" spans="1:6" ht="15.75">
      <c r="A57" s="4" t="s">
        <v>1664</v>
      </c>
      <c r="B57" s="4" t="s">
        <v>1449</v>
      </c>
      <c r="C57" s="28">
        <f>215.52+34.48</f>
        <v>250</v>
      </c>
      <c r="D57" s="4" t="s">
        <v>160</v>
      </c>
      <c r="E57" s="4">
        <v>2020</v>
      </c>
      <c r="F57" s="4" t="s">
        <v>1693</v>
      </c>
    </row>
    <row r="58" spans="1:6" ht="15.75">
      <c r="A58" s="4" t="s">
        <v>1665</v>
      </c>
      <c r="B58" s="4" t="s">
        <v>32</v>
      </c>
      <c r="C58" s="28">
        <f>110.34+17.65</f>
        <v>127.99000000000001</v>
      </c>
      <c r="D58" s="4" t="s">
        <v>160</v>
      </c>
      <c r="E58" s="4">
        <v>2020</v>
      </c>
      <c r="F58">
        <v>3694</v>
      </c>
    </row>
    <row r="59" spans="1:6" ht="15.75">
      <c r="A59" s="4" t="s">
        <v>1666</v>
      </c>
      <c r="B59" s="4" t="s">
        <v>32</v>
      </c>
      <c r="C59" s="28">
        <f>39.66+6.34</f>
        <v>46</v>
      </c>
      <c r="D59" s="4" t="s">
        <v>245</v>
      </c>
      <c r="E59" s="4">
        <v>2020</v>
      </c>
      <c r="F59">
        <v>3694</v>
      </c>
    </row>
    <row r="60" spans="1:6" ht="15.75">
      <c r="A60" s="4" t="s">
        <v>1667</v>
      </c>
      <c r="B60" s="4" t="s">
        <v>1668</v>
      </c>
      <c r="C60" s="28">
        <f>93.97+15.03</f>
        <v>109</v>
      </c>
      <c r="D60" s="4" t="s">
        <v>160</v>
      </c>
      <c r="E60" s="4">
        <v>2020</v>
      </c>
      <c r="F60">
        <v>3694</v>
      </c>
    </row>
    <row r="61" spans="1:6" ht="15.75">
      <c r="A61" s="4" t="s">
        <v>1669</v>
      </c>
      <c r="B61" s="4" t="s">
        <v>32</v>
      </c>
      <c r="C61" s="28">
        <f>77.59+12.41</f>
        <v>90</v>
      </c>
      <c r="D61" s="4" t="s">
        <v>160</v>
      </c>
      <c r="E61" s="4">
        <v>2020</v>
      </c>
      <c r="F61">
        <v>3694</v>
      </c>
    </row>
    <row r="62" spans="1:6" ht="15.75">
      <c r="A62" s="4" t="s">
        <v>1670</v>
      </c>
      <c r="B62" s="4" t="s">
        <v>803</v>
      </c>
      <c r="C62" s="28">
        <f>741.4+118.62</f>
        <v>860.02</v>
      </c>
      <c r="D62" s="4" t="s">
        <v>160</v>
      </c>
      <c r="E62" s="4">
        <v>2020</v>
      </c>
      <c r="F62">
        <v>19921</v>
      </c>
    </row>
    <row r="63" spans="1:6" ht="15.75">
      <c r="A63" s="4" t="s">
        <v>1671</v>
      </c>
      <c r="B63" s="4" t="s">
        <v>803</v>
      </c>
      <c r="C63" s="28">
        <f>148.28+23.72</f>
        <v>172</v>
      </c>
      <c r="D63" s="4" t="s">
        <v>160</v>
      </c>
      <c r="E63" s="4">
        <v>2020</v>
      </c>
      <c r="F63">
        <v>19921</v>
      </c>
    </row>
    <row r="64" spans="1:6" ht="15.75">
      <c r="A64" s="4" t="s">
        <v>1672</v>
      </c>
      <c r="B64" s="4" t="s">
        <v>803</v>
      </c>
      <c r="C64" s="28">
        <f>325.92+52.15</f>
        <v>378.07</v>
      </c>
      <c r="D64" s="4" t="s">
        <v>160</v>
      </c>
      <c r="E64" s="4">
        <v>2020</v>
      </c>
      <c r="F64">
        <v>19921</v>
      </c>
    </row>
    <row r="65" spans="1:8" ht="15.75">
      <c r="A65" s="34" t="s">
        <v>1695</v>
      </c>
      <c r="B65" s="34" t="s">
        <v>32</v>
      </c>
      <c r="C65" s="40">
        <v>1850</v>
      </c>
      <c r="D65" s="31" t="s">
        <v>160</v>
      </c>
      <c r="E65" s="4">
        <v>2020</v>
      </c>
      <c r="G65" s="31"/>
      <c r="H65" s="32"/>
    </row>
    <row r="66" spans="1:8" ht="15.75">
      <c r="A66" s="34" t="s">
        <v>1696</v>
      </c>
      <c r="B66" s="34" t="s">
        <v>32</v>
      </c>
      <c r="C66" s="40">
        <v>1349.99</v>
      </c>
      <c r="D66" s="31" t="s">
        <v>160</v>
      </c>
      <c r="E66" s="4">
        <v>2020</v>
      </c>
      <c r="G66" s="31"/>
      <c r="H66" s="32"/>
    </row>
    <row r="67" spans="1:8" ht="15.75">
      <c r="A67" s="34" t="s">
        <v>1697</v>
      </c>
      <c r="B67" s="34" t="s">
        <v>32</v>
      </c>
      <c r="C67" s="37">
        <v>2347</v>
      </c>
      <c r="D67" s="31" t="s">
        <v>160</v>
      </c>
      <c r="E67" s="4">
        <v>2020</v>
      </c>
      <c r="G67" s="31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M13"/>
  <sheetViews>
    <sheetView workbookViewId="0">
      <selection activeCell="F7" sqref="F7"/>
    </sheetView>
  </sheetViews>
  <sheetFormatPr baseColWidth="10" defaultRowHeight="15"/>
  <cols>
    <col min="2" max="2" width="32.5703125" bestFit="1" customWidth="1"/>
    <col min="3" max="3" width="13.140625" bestFit="1" customWidth="1"/>
    <col min="4" max="4" width="60.140625" bestFit="1" customWidth="1"/>
    <col min="5" max="5" width="17.7109375" bestFit="1" customWidth="1"/>
    <col min="6" max="6" width="20.7109375" bestFit="1" customWidth="1"/>
    <col min="7" max="7" width="22.85546875" bestFit="1" customWidth="1"/>
    <col min="8" max="8" width="11.5703125" bestFit="1" customWidth="1"/>
    <col min="9" max="9" width="24.28515625" bestFit="1" customWidth="1"/>
    <col min="10" max="10" width="3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606</v>
      </c>
      <c r="M3" s="2"/>
    </row>
    <row r="4" spans="1:13" ht="15.75">
      <c r="A4" s="3"/>
      <c r="B4" s="4" t="s">
        <v>1891</v>
      </c>
      <c r="C4" s="4" t="s">
        <v>8</v>
      </c>
      <c r="D4" s="4" t="s">
        <v>82</v>
      </c>
      <c r="E4" s="4"/>
      <c r="F4" s="4" t="s">
        <v>11</v>
      </c>
      <c r="G4" s="11">
        <v>350</v>
      </c>
      <c r="H4" s="4">
        <v>51104001</v>
      </c>
      <c r="I4" s="4" t="s">
        <v>83</v>
      </c>
    </row>
    <row r="5" spans="1:13" ht="15.75">
      <c r="A5" s="3"/>
      <c r="B5" s="4" t="s">
        <v>1891</v>
      </c>
      <c r="C5" s="4" t="s">
        <v>8</v>
      </c>
      <c r="D5" s="4" t="s">
        <v>84</v>
      </c>
      <c r="E5" s="4" t="s">
        <v>10</v>
      </c>
      <c r="F5" s="4" t="s">
        <v>1767</v>
      </c>
      <c r="G5" s="11">
        <v>2000</v>
      </c>
      <c r="H5" s="4">
        <v>51504001</v>
      </c>
      <c r="I5" s="4" t="s">
        <v>83</v>
      </c>
    </row>
    <row r="6" spans="1:13" s="4" customFormat="1">
      <c r="B6" s="4" t="s">
        <v>1891</v>
      </c>
      <c r="C6" s="4" t="s">
        <v>8</v>
      </c>
      <c r="D6" s="4" t="s">
        <v>1890</v>
      </c>
      <c r="E6" s="4" t="s">
        <v>1580</v>
      </c>
      <c r="F6" s="4" t="s">
        <v>11</v>
      </c>
      <c r="G6" s="11">
        <v>800</v>
      </c>
      <c r="I6" s="4" t="s">
        <v>83</v>
      </c>
    </row>
    <row r="7" spans="1:13" ht="15.75">
      <c r="A7" s="3"/>
      <c r="B7" s="4" t="s">
        <v>1891</v>
      </c>
      <c r="C7" s="4" t="s">
        <v>8</v>
      </c>
      <c r="D7" s="4" t="s">
        <v>86</v>
      </c>
      <c r="E7" s="4"/>
      <c r="F7" s="20" t="s">
        <v>533</v>
      </c>
      <c r="G7" s="11">
        <v>100</v>
      </c>
      <c r="H7" s="4">
        <v>51204001</v>
      </c>
      <c r="I7" s="4" t="s">
        <v>83</v>
      </c>
    </row>
    <row r="8" spans="1:13" ht="15.75">
      <c r="A8" s="3"/>
      <c r="B8" s="4" t="s">
        <v>1891</v>
      </c>
      <c r="C8" s="4" t="s">
        <v>8</v>
      </c>
      <c r="D8" s="4" t="s">
        <v>87</v>
      </c>
      <c r="E8" s="4"/>
      <c r="F8" s="4" t="s">
        <v>11</v>
      </c>
      <c r="G8" s="11">
        <v>85</v>
      </c>
      <c r="H8" s="4">
        <v>51104003</v>
      </c>
      <c r="I8" s="4" t="s">
        <v>83</v>
      </c>
    </row>
    <row r="9" spans="1:13" ht="15.75">
      <c r="A9" s="31"/>
      <c r="B9" s="4" t="s">
        <v>1891</v>
      </c>
      <c r="C9" s="34" t="s">
        <v>8</v>
      </c>
      <c r="D9" s="34" t="s">
        <v>1574</v>
      </c>
      <c r="E9" s="34" t="s">
        <v>1575</v>
      </c>
      <c r="F9" s="34" t="s">
        <v>11</v>
      </c>
      <c r="G9" s="35">
        <v>7499</v>
      </c>
      <c r="H9" s="34">
        <v>51504002</v>
      </c>
      <c r="I9" s="31" t="s">
        <v>83</v>
      </c>
      <c r="J9" s="4">
        <v>2020</v>
      </c>
    </row>
    <row r="10" spans="1:13" ht="15.75">
      <c r="B10" s="4"/>
      <c r="G10" s="59"/>
    </row>
    <row r="11" spans="1:13" ht="15.75">
      <c r="B11" s="4"/>
    </row>
    <row r="12" spans="1:13" ht="15.75">
      <c r="B12" s="4" t="s">
        <v>1891</v>
      </c>
      <c r="C12" s="4" t="s">
        <v>8</v>
      </c>
      <c r="D12" s="4" t="s">
        <v>1702</v>
      </c>
      <c r="E12" s="4" t="s">
        <v>582</v>
      </c>
      <c r="F12" s="4" t="s">
        <v>11</v>
      </c>
      <c r="G12" s="4" t="s">
        <v>582</v>
      </c>
      <c r="H12" s="4"/>
      <c r="I12" s="4" t="s">
        <v>83</v>
      </c>
    </row>
    <row r="13" spans="1:13" ht="15.75">
      <c r="B13" s="4"/>
    </row>
  </sheetData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53"/>
  <sheetViews>
    <sheetView topLeftCell="A16" workbookViewId="0">
      <selection activeCell="E2" sqref="E2"/>
    </sheetView>
  </sheetViews>
  <sheetFormatPr baseColWidth="10" defaultRowHeight="15"/>
  <cols>
    <col min="2" max="2" width="34.140625" customWidth="1"/>
    <col min="3" max="3" width="38.140625" bestFit="1" customWidth="1"/>
    <col min="4" max="4" width="12.140625" bestFit="1" customWidth="1"/>
    <col min="5" max="5" width="62.140625" bestFit="1" customWidth="1"/>
    <col min="6" max="6" width="18" bestFit="1" customWidth="1"/>
    <col min="7" max="7" width="11" bestFit="1" customWidth="1"/>
    <col min="8" max="8" width="20.28515625" bestFit="1" customWidth="1"/>
    <col min="9" max="9" width="27.42578125" bestFit="1" customWidth="1"/>
    <col min="10" max="10" width="11.5703125" bestFit="1" customWidth="1"/>
    <col min="11" max="11" width="30.85546875" customWidth="1"/>
    <col min="12" max="12" width="23.140625" bestFit="1" customWidth="1"/>
    <col min="13" max="13" width="20.28515625" bestFit="1" customWidth="1"/>
  </cols>
  <sheetData>
    <row r="1" spans="1:13" ht="25.5">
      <c r="E1" s="1" t="s">
        <v>1972</v>
      </c>
    </row>
    <row r="3" spans="1:13" ht="21">
      <c r="A3" s="3"/>
      <c r="B3" s="13" t="s">
        <v>88</v>
      </c>
      <c r="C3" s="10" t="s">
        <v>0</v>
      </c>
      <c r="D3" s="14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606</v>
      </c>
      <c r="J3" s="10" t="s">
        <v>6</v>
      </c>
      <c r="K3" s="10" t="s">
        <v>7</v>
      </c>
      <c r="L3" s="10" t="s">
        <v>1509</v>
      </c>
      <c r="M3" s="9"/>
    </row>
    <row r="4" spans="1:13" ht="15.75">
      <c r="A4" s="3"/>
      <c r="B4" s="4" t="s">
        <v>1833</v>
      </c>
      <c r="C4" s="4" t="s">
        <v>1826</v>
      </c>
      <c r="D4" s="4" t="s">
        <v>8</v>
      </c>
      <c r="E4" s="4" t="s">
        <v>89</v>
      </c>
      <c r="F4" s="4" t="s">
        <v>10</v>
      </c>
      <c r="G4" s="4" t="s">
        <v>11</v>
      </c>
      <c r="H4" s="15">
        <v>1800</v>
      </c>
      <c r="I4" s="15"/>
      <c r="J4" s="4">
        <v>51505001</v>
      </c>
      <c r="K4" s="16" t="s">
        <v>90</v>
      </c>
    </row>
    <row r="5" spans="1:13" ht="15.75">
      <c r="A5" s="3"/>
      <c r="B5" s="4" t="s">
        <v>1833</v>
      </c>
      <c r="C5" s="4" t="s">
        <v>1826</v>
      </c>
      <c r="D5" s="4" t="s">
        <v>8</v>
      </c>
      <c r="E5" s="4" t="s">
        <v>91</v>
      </c>
      <c r="F5" s="4" t="s">
        <v>10</v>
      </c>
      <c r="G5" s="4" t="s">
        <v>11</v>
      </c>
      <c r="H5" s="15">
        <v>3000</v>
      </c>
      <c r="I5" s="15"/>
      <c r="J5" s="4">
        <v>51505002</v>
      </c>
      <c r="K5" s="16" t="s">
        <v>90</v>
      </c>
    </row>
    <row r="6" spans="1:13" ht="15.75">
      <c r="A6" s="3"/>
      <c r="B6" s="4" t="s">
        <v>1833</v>
      </c>
      <c r="C6" s="4" t="s">
        <v>1826</v>
      </c>
      <c r="D6" s="4" t="s">
        <v>8</v>
      </c>
      <c r="E6" s="4" t="s">
        <v>92</v>
      </c>
      <c r="F6" s="4" t="s">
        <v>93</v>
      </c>
      <c r="G6" s="4" t="s">
        <v>11</v>
      </c>
      <c r="H6" s="15">
        <v>500</v>
      </c>
      <c r="I6" s="15"/>
      <c r="J6" s="4">
        <v>51505003</v>
      </c>
      <c r="K6" s="16" t="s">
        <v>90</v>
      </c>
    </row>
    <row r="7" spans="1:13" ht="15.75">
      <c r="A7" s="3"/>
      <c r="B7" s="4" t="s">
        <v>1833</v>
      </c>
      <c r="C7" s="4" t="s">
        <v>1826</v>
      </c>
      <c r="D7" s="4" t="s">
        <v>8</v>
      </c>
      <c r="E7" s="4" t="s">
        <v>94</v>
      </c>
      <c r="F7" s="4" t="s">
        <v>10</v>
      </c>
      <c r="G7" s="4" t="s">
        <v>11</v>
      </c>
      <c r="H7" s="15">
        <v>500</v>
      </c>
      <c r="I7" s="15"/>
      <c r="J7" s="4">
        <v>51505004</v>
      </c>
      <c r="K7" s="16" t="s">
        <v>90</v>
      </c>
    </row>
    <row r="8" spans="1:13" ht="15.75">
      <c r="A8" s="3"/>
      <c r="B8" s="4" t="s">
        <v>1833</v>
      </c>
      <c r="C8" s="4" t="s">
        <v>1826</v>
      </c>
      <c r="D8" s="4" t="s">
        <v>8</v>
      </c>
      <c r="E8" s="4" t="s">
        <v>95</v>
      </c>
      <c r="F8" s="4" t="s">
        <v>96</v>
      </c>
      <c r="G8" s="4" t="s">
        <v>11</v>
      </c>
      <c r="H8" s="15">
        <v>250</v>
      </c>
      <c r="I8" s="15"/>
      <c r="J8" s="4">
        <v>51505005</v>
      </c>
      <c r="K8" s="16" t="s">
        <v>90</v>
      </c>
    </row>
    <row r="9" spans="1:13" ht="15.75">
      <c r="A9" s="3"/>
      <c r="B9" s="4" t="s">
        <v>1833</v>
      </c>
      <c r="C9" s="4"/>
      <c r="D9" s="4" t="s">
        <v>8</v>
      </c>
      <c r="E9" s="4" t="s">
        <v>97</v>
      </c>
      <c r="F9" s="4" t="s">
        <v>72</v>
      </c>
      <c r="G9" s="4" t="s">
        <v>11</v>
      </c>
      <c r="H9" s="15">
        <v>3000</v>
      </c>
      <c r="I9" s="15"/>
      <c r="J9" s="4">
        <v>51505006</v>
      </c>
      <c r="K9" s="16" t="s">
        <v>90</v>
      </c>
    </row>
    <row r="10" spans="1:13" ht="15.75">
      <c r="A10" s="3"/>
      <c r="B10" s="4" t="s">
        <v>1833</v>
      </c>
      <c r="C10" s="4"/>
      <c r="D10" s="4" t="s">
        <v>8</v>
      </c>
      <c r="E10" s="4" t="s">
        <v>98</v>
      </c>
      <c r="F10" s="4" t="s">
        <v>77</v>
      </c>
      <c r="G10" s="4" t="s">
        <v>11</v>
      </c>
      <c r="H10" s="15">
        <v>200</v>
      </c>
      <c r="I10" s="15"/>
      <c r="J10" s="4">
        <v>51505007</v>
      </c>
      <c r="K10" s="16" t="s">
        <v>90</v>
      </c>
    </row>
    <row r="11" spans="1:13" ht="15.75">
      <c r="A11" s="3"/>
      <c r="B11" s="4" t="s">
        <v>1833</v>
      </c>
      <c r="C11" s="4"/>
      <c r="D11" s="4" t="s">
        <v>8</v>
      </c>
      <c r="E11" s="4" t="s">
        <v>99</v>
      </c>
      <c r="F11" s="4" t="s">
        <v>77</v>
      </c>
      <c r="G11" s="4" t="s">
        <v>11</v>
      </c>
      <c r="H11" s="15">
        <v>200</v>
      </c>
      <c r="I11" s="15"/>
      <c r="J11" s="4">
        <v>51505008</v>
      </c>
      <c r="K11" s="16" t="s">
        <v>90</v>
      </c>
    </row>
    <row r="12" spans="1:13" ht="15.75">
      <c r="A12" s="3"/>
      <c r="B12" s="4" t="s">
        <v>1833</v>
      </c>
      <c r="C12" s="4"/>
      <c r="D12" s="4" t="s">
        <v>8</v>
      </c>
      <c r="E12" s="4" t="s">
        <v>95</v>
      </c>
      <c r="F12" s="4" t="s">
        <v>100</v>
      </c>
      <c r="G12" s="4" t="s">
        <v>11</v>
      </c>
      <c r="H12" s="15">
        <v>200</v>
      </c>
      <c r="I12" s="15"/>
      <c r="J12" s="4">
        <v>51505009</v>
      </c>
      <c r="K12" s="16" t="s">
        <v>90</v>
      </c>
    </row>
    <row r="13" spans="1:13" ht="15.75">
      <c r="A13" s="3"/>
      <c r="B13" s="4" t="s">
        <v>1833</v>
      </c>
      <c r="C13" s="4"/>
      <c r="D13" s="4" t="s">
        <v>8</v>
      </c>
      <c r="E13" s="4" t="s">
        <v>73</v>
      </c>
      <c r="F13" s="4" t="s">
        <v>101</v>
      </c>
      <c r="G13" s="4" t="s">
        <v>11</v>
      </c>
      <c r="H13" s="15">
        <v>1500</v>
      </c>
      <c r="I13" s="15"/>
      <c r="J13" s="4">
        <v>51505010</v>
      </c>
      <c r="K13" s="16" t="s">
        <v>90</v>
      </c>
    </row>
    <row r="14" spans="1:13" ht="15.75">
      <c r="A14" s="3"/>
      <c r="B14" s="4" t="s">
        <v>1833</v>
      </c>
      <c r="C14" s="4"/>
      <c r="D14" s="4" t="s">
        <v>8</v>
      </c>
      <c r="E14" s="4" t="s">
        <v>102</v>
      </c>
      <c r="F14" s="4" t="s">
        <v>103</v>
      </c>
      <c r="G14" s="4" t="s">
        <v>11</v>
      </c>
      <c r="H14" s="15">
        <v>1500</v>
      </c>
      <c r="I14" s="15"/>
      <c r="J14" s="4">
        <v>51505011</v>
      </c>
      <c r="K14" s="16" t="s">
        <v>90</v>
      </c>
    </row>
    <row r="15" spans="1:13" ht="15.75">
      <c r="A15" s="3"/>
      <c r="B15" s="4" t="s">
        <v>1833</v>
      </c>
      <c r="C15" s="4"/>
      <c r="D15" s="4" t="s">
        <v>8</v>
      </c>
      <c r="E15" s="4" t="s">
        <v>104</v>
      </c>
      <c r="F15" s="4" t="s">
        <v>72</v>
      </c>
      <c r="G15" s="4" t="s">
        <v>11</v>
      </c>
      <c r="H15" s="15">
        <v>200</v>
      </c>
      <c r="I15" s="15"/>
      <c r="J15" s="4">
        <v>51505012</v>
      </c>
      <c r="K15" s="16" t="s">
        <v>90</v>
      </c>
    </row>
    <row r="16" spans="1:13" ht="15.75">
      <c r="A16" s="3"/>
      <c r="B16" s="4" t="s">
        <v>1833</v>
      </c>
      <c r="C16" s="4"/>
      <c r="D16" s="4" t="s">
        <v>8</v>
      </c>
      <c r="E16" s="4" t="s">
        <v>105</v>
      </c>
      <c r="F16" s="4" t="s">
        <v>72</v>
      </c>
      <c r="G16" s="4" t="s">
        <v>11</v>
      </c>
      <c r="H16" s="15">
        <v>200</v>
      </c>
      <c r="I16" s="15"/>
      <c r="J16" s="4">
        <v>51505013</v>
      </c>
      <c r="K16" s="16" t="s">
        <v>90</v>
      </c>
    </row>
    <row r="17" spans="1:11" ht="15.75">
      <c r="A17" s="3"/>
      <c r="B17" s="4" t="s">
        <v>1833</v>
      </c>
      <c r="C17" s="4"/>
      <c r="D17" s="4" t="s">
        <v>8</v>
      </c>
      <c r="E17" s="4" t="s">
        <v>106</v>
      </c>
      <c r="F17" s="4" t="s">
        <v>107</v>
      </c>
      <c r="G17" s="4" t="s">
        <v>11</v>
      </c>
      <c r="H17" s="15">
        <v>4000</v>
      </c>
      <c r="I17" s="15"/>
      <c r="J17" s="4">
        <v>51505014</v>
      </c>
      <c r="K17" s="16" t="s">
        <v>90</v>
      </c>
    </row>
    <row r="18" spans="1:11" ht="15.75">
      <c r="A18" s="3"/>
      <c r="B18" s="4" t="s">
        <v>1833</v>
      </c>
      <c r="C18" s="4"/>
      <c r="D18" s="4" t="s">
        <v>8</v>
      </c>
      <c r="E18" s="4" t="s">
        <v>108</v>
      </c>
      <c r="F18" s="4" t="s">
        <v>109</v>
      </c>
      <c r="G18" s="4" t="s">
        <v>11</v>
      </c>
      <c r="H18" s="15">
        <v>3000</v>
      </c>
      <c r="I18" s="15"/>
      <c r="J18" s="4">
        <v>51505015</v>
      </c>
      <c r="K18" s="16" t="s">
        <v>90</v>
      </c>
    </row>
    <row r="19" spans="1:11" ht="15.75">
      <c r="A19" s="3"/>
      <c r="B19" s="4" t="s">
        <v>1833</v>
      </c>
      <c r="C19" s="4"/>
      <c r="D19" s="4" t="s">
        <v>8</v>
      </c>
      <c r="E19" s="4" t="s">
        <v>110</v>
      </c>
      <c r="F19" s="4" t="s">
        <v>10</v>
      </c>
      <c r="G19" s="4" t="s">
        <v>11</v>
      </c>
      <c r="H19" s="15">
        <v>2000</v>
      </c>
      <c r="I19" s="15"/>
      <c r="J19" s="4">
        <v>51505016</v>
      </c>
      <c r="K19" s="16" t="s">
        <v>90</v>
      </c>
    </row>
    <row r="20" spans="1:11" ht="15.75">
      <c r="A20" s="3"/>
      <c r="B20" s="4" t="s">
        <v>1833</v>
      </c>
      <c r="C20" s="4"/>
      <c r="D20" s="4" t="s">
        <v>8</v>
      </c>
      <c r="E20" s="4" t="s">
        <v>111</v>
      </c>
      <c r="F20" s="4" t="s">
        <v>10</v>
      </c>
      <c r="G20" s="4" t="s">
        <v>11</v>
      </c>
      <c r="H20" s="15">
        <v>2000</v>
      </c>
      <c r="I20" s="15"/>
      <c r="J20" s="4">
        <v>51505017</v>
      </c>
      <c r="K20" s="16" t="s">
        <v>90</v>
      </c>
    </row>
    <row r="21" spans="1:11" ht="15.75">
      <c r="A21" s="3"/>
      <c r="B21" s="4" t="s">
        <v>1833</v>
      </c>
      <c r="C21" s="4"/>
      <c r="D21" s="4" t="s">
        <v>8</v>
      </c>
      <c r="E21" s="4" t="s">
        <v>112</v>
      </c>
      <c r="F21" s="4" t="s">
        <v>10</v>
      </c>
      <c r="G21" s="4" t="s">
        <v>11</v>
      </c>
      <c r="H21" s="15">
        <v>2000</v>
      </c>
      <c r="I21" s="15"/>
      <c r="J21" s="4">
        <v>51505018</v>
      </c>
      <c r="K21" s="16" t="s">
        <v>90</v>
      </c>
    </row>
    <row r="22" spans="1:11" ht="15.75">
      <c r="A22" s="3"/>
      <c r="B22" s="4" t="s">
        <v>1833</v>
      </c>
      <c r="C22" s="4"/>
      <c r="D22" s="4" t="s">
        <v>8</v>
      </c>
      <c r="E22" s="4" t="s">
        <v>113</v>
      </c>
      <c r="F22" s="4" t="s">
        <v>114</v>
      </c>
      <c r="G22" s="4" t="s">
        <v>11</v>
      </c>
      <c r="H22" s="15">
        <v>9000</v>
      </c>
      <c r="I22" s="15"/>
      <c r="J22" s="4">
        <v>52105001</v>
      </c>
      <c r="K22" s="16" t="s">
        <v>90</v>
      </c>
    </row>
    <row r="23" spans="1:11" ht="15.75">
      <c r="A23" s="3"/>
      <c r="B23" s="4" t="s">
        <v>1833</v>
      </c>
      <c r="C23" s="4"/>
      <c r="D23" s="4" t="s">
        <v>8</v>
      </c>
      <c r="E23" s="4" t="s">
        <v>115</v>
      </c>
      <c r="F23" s="4"/>
      <c r="G23" s="4" t="s">
        <v>11</v>
      </c>
      <c r="H23" s="15">
        <v>2500</v>
      </c>
      <c r="I23" s="15"/>
      <c r="J23" s="4">
        <v>52105002</v>
      </c>
      <c r="K23" s="16" t="s">
        <v>90</v>
      </c>
    </row>
    <row r="24" spans="1:11" ht="15.75">
      <c r="A24" s="3"/>
      <c r="B24" s="4" t="s">
        <v>1833</v>
      </c>
      <c r="C24" s="4"/>
      <c r="D24" s="4" t="s">
        <v>8</v>
      </c>
      <c r="E24" s="4" t="s">
        <v>116</v>
      </c>
      <c r="F24" s="4"/>
      <c r="G24" s="4" t="s">
        <v>11</v>
      </c>
      <c r="H24" s="11">
        <v>2500</v>
      </c>
      <c r="I24" s="11"/>
      <c r="J24" s="4">
        <v>52105003</v>
      </c>
      <c r="K24" s="16" t="s">
        <v>90</v>
      </c>
    </row>
    <row r="25" spans="1:11" ht="15.75">
      <c r="A25" s="3"/>
      <c r="B25" s="4" t="s">
        <v>1833</v>
      </c>
      <c r="C25" s="4"/>
      <c r="D25" s="4" t="s">
        <v>8</v>
      </c>
      <c r="E25" s="4" t="s">
        <v>117</v>
      </c>
      <c r="F25" s="4"/>
      <c r="G25" s="4" t="s">
        <v>11</v>
      </c>
      <c r="H25" s="11">
        <v>1500</v>
      </c>
      <c r="I25" s="11"/>
      <c r="J25" s="4">
        <v>52105004</v>
      </c>
      <c r="K25" s="16" t="s">
        <v>90</v>
      </c>
    </row>
    <row r="26" spans="1:11" ht="15.75">
      <c r="A26" s="3"/>
      <c r="B26" s="4" t="s">
        <v>1833</v>
      </c>
      <c r="C26" s="4"/>
      <c r="D26" s="4" t="s">
        <v>8</v>
      </c>
      <c r="E26" s="4" t="s">
        <v>118</v>
      </c>
      <c r="F26" s="4" t="s">
        <v>119</v>
      </c>
      <c r="G26" s="4" t="s">
        <v>533</v>
      </c>
      <c r="H26" s="11">
        <v>2980</v>
      </c>
      <c r="I26" s="11"/>
      <c r="J26" s="4">
        <v>52105005</v>
      </c>
      <c r="K26" s="16" t="s">
        <v>90</v>
      </c>
    </row>
    <row r="27" spans="1:11" ht="15.75">
      <c r="A27" s="3"/>
      <c r="B27" s="4" t="s">
        <v>1833</v>
      </c>
      <c r="C27" s="4"/>
      <c r="D27" s="4" t="s">
        <v>8</v>
      </c>
      <c r="E27" s="4" t="s">
        <v>120</v>
      </c>
      <c r="F27" s="4" t="s">
        <v>121</v>
      </c>
      <c r="G27" s="4" t="s">
        <v>11</v>
      </c>
      <c r="H27" s="11">
        <v>800</v>
      </c>
      <c r="I27" s="11"/>
      <c r="J27" s="4">
        <v>51905001</v>
      </c>
      <c r="K27" s="16" t="s">
        <v>90</v>
      </c>
    </row>
    <row r="28" spans="1:11" ht="15.75">
      <c r="A28" s="3"/>
      <c r="B28" s="4" t="s">
        <v>1833</v>
      </c>
      <c r="C28" s="4"/>
      <c r="D28" s="4" t="s">
        <v>8</v>
      </c>
      <c r="E28" s="4" t="s">
        <v>122</v>
      </c>
      <c r="F28" s="4" t="s">
        <v>123</v>
      </c>
      <c r="G28" s="4" t="s">
        <v>11</v>
      </c>
      <c r="H28" s="11">
        <v>300</v>
      </c>
      <c r="I28" s="11"/>
      <c r="J28" s="4">
        <v>51105001</v>
      </c>
      <c r="K28" s="16" t="s">
        <v>90</v>
      </c>
    </row>
    <row r="29" spans="1:11" ht="15.75">
      <c r="A29" s="3"/>
      <c r="B29" s="4" t="s">
        <v>1833</v>
      </c>
      <c r="C29" s="4"/>
      <c r="D29" s="4" t="s">
        <v>8</v>
      </c>
      <c r="E29" s="4" t="s">
        <v>124</v>
      </c>
      <c r="F29" s="4" t="s">
        <v>125</v>
      </c>
      <c r="G29" s="4" t="s">
        <v>11</v>
      </c>
      <c r="H29" s="11">
        <v>500</v>
      </c>
      <c r="I29" s="11"/>
      <c r="J29" s="4">
        <v>51205001</v>
      </c>
      <c r="K29" s="16" t="s">
        <v>90</v>
      </c>
    </row>
    <row r="30" spans="1:11" ht="15.75">
      <c r="A30" s="3"/>
      <c r="B30" s="4" t="s">
        <v>1833</v>
      </c>
      <c r="C30" s="4"/>
      <c r="D30" s="4" t="s">
        <v>8</v>
      </c>
      <c r="E30" s="4" t="s">
        <v>126</v>
      </c>
      <c r="F30" s="4"/>
      <c r="G30" s="4" t="s">
        <v>11</v>
      </c>
      <c r="H30" s="11">
        <v>300</v>
      </c>
      <c r="I30" s="11"/>
      <c r="J30" s="4">
        <v>51205002</v>
      </c>
      <c r="K30" s="16" t="s">
        <v>90</v>
      </c>
    </row>
    <row r="31" spans="1:11" ht="15.75">
      <c r="A31" s="3"/>
      <c r="B31" s="4" t="s">
        <v>1833</v>
      </c>
      <c r="C31" s="4"/>
      <c r="D31" s="4" t="s">
        <v>8</v>
      </c>
      <c r="E31" s="4" t="s">
        <v>127</v>
      </c>
      <c r="F31" s="4" t="s">
        <v>128</v>
      </c>
      <c r="G31" s="4" t="s">
        <v>11</v>
      </c>
      <c r="H31" s="11">
        <v>1000</v>
      </c>
      <c r="I31" s="11"/>
      <c r="J31" s="4">
        <v>52305001</v>
      </c>
      <c r="K31" s="16" t="s">
        <v>90</v>
      </c>
    </row>
    <row r="32" spans="1:11" ht="15.75">
      <c r="A32" s="3"/>
      <c r="B32" s="4" t="s">
        <v>1833</v>
      </c>
      <c r="C32" s="4"/>
      <c r="D32" s="4" t="s">
        <v>8</v>
      </c>
      <c r="E32" s="4" t="s">
        <v>129</v>
      </c>
      <c r="F32" s="4" t="s">
        <v>130</v>
      </c>
      <c r="G32" s="4" t="s">
        <v>11</v>
      </c>
      <c r="H32" s="11">
        <v>100</v>
      </c>
      <c r="I32" s="11"/>
      <c r="J32" s="4">
        <v>51205003</v>
      </c>
      <c r="K32" s="16" t="s">
        <v>90</v>
      </c>
    </row>
    <row r="33" spans="1:12" ht="15.75">
      <c r="A33" s="3"/>
      <c r="B33" s="4" t="s">
        <v>1833</v>
      </c>
      <c r="C33" s="4"/>
      <c r="D33" s="4" t="s">
        <v>8</v>
      </c>
      <c r="E33" s="4" t="s">
        <v>48</v>
      </c>
      <c r="F33" s="4" t="s">
        <v>131</v>
      </c>
      <c r="G33" s="4" t="s">
        <v>11</v>
      </c>
      <c r="H33" s="11">
        <v>300</v>
      </c>
      <c r="I33" s="11"/>
      <c r="J33" s="4">
        <v>51205004</v>
      </c>
      <c r="K33" s="16" t="s">
        <v>90</v>
      </c>
    </row>
    <row r="34" spans="1:12" ht="15.75">
      <c r="A34" s="3"/>
      <c r="B34" s="4" t="s">
        <v>1833</v>
      </c>
      <c r="C34" s="4"/>
      <c r="D34" s="4" t="s">
        <v>8</v>
      </c>
      <c r="E34" s="4" t="s">
        <v>132</v>
      </c>
      <c r="F34" s="4" t="s">
        <v>133</v>
      </c>
      <c r="G34" s="4" t="s">
        <v>11</v>
      </c>
      <c r="H34" s="11">
        <v>300</v>
      </c>
      <c r="I34" s="11"/>
      <c r="J34" s="4">
        <v>51205005</v>
      </c>
      <c r="K34" s="16" t="s">
        <v>90</v>
      </c>
    </row>
    <row r="35" spans="1:12" ht="15.75">
      <c r="A35" s="3"/>
      <c r="B35" s="4" t="s">
        <v>1833</v>
      </c>
      <c r="C35" s="4"/>
      <c r="D35" s="4" t="s">
        <v>8</v>
      </c>
      <c r="E35" s="4" t="s">
        <v>134</v>
      </c>
      <c r="F35" s="4"/>
      <c r="G35" s="4" t="s">
        <v>11</v>
      </c>
      <c r="H35" s="11">
        <v>5200</v>
      </c>
      <c r="I35" s="11"/>
      <c r="J35" s="4">
        <v>51105002</v>
      </c>
      <c r="K35" s="16" t="s">
        <v>90</v>
      </c>
    </row>
    <row r="36" spans="1:12" ht="15.75">
      <c r="A36" s="3"/>
      <c r="B36" s="4" t="s">
        <v>1833</v>
      </c>
      <c r="C36" s="4"/>
      <c r="D36" s="4" t="s">
        <v>8</v>
      </c>
      <c r="E36" s="4" t="s">
        <v>135</v>
      </c>
      <c r="F36" s="4"/>
      <c r="G36" s="4" t="s">
        <v>11</v>
      </c>
      <c r="H36" s="11">
        <v>5200</v>
      </c>
      <c r="I36" s="11"/>
      <c r="J36" s="4">
        <v>51105003</v>
      </c>
      <c r="K36" s="16" t="s">
        <v>90</v>
      </c>
    </row>
    <row r="37" spans="1:12" ht="15.75">
      <c r="A37" s="3"/>
      <c r="B37" s="4" t="s">
        <v>1833</v>
      </c>
      <c r="C37" s="4"/>
      <c r="D37" s="4" t="s">
        <v>8</v>
      </c>
      <c r="E37" s="4" t="s">
        <v>136</v>
      </c>
      <c r="F37" s="4"/>
      <c r="G37" s="4" t="s">
        <v>11</v>
      </c>
      <c r="H37" s="11">
        <v>3800</v>
      </c>
      <c r="I37" s="11"/>
      <c r="J37" s="4">
        <v>51105004</v>
      </c>
      <c r="K37" s="16" t="s">
        <v>90</v>
      </c>
    </row>
    <row r="38" spans="1:12" ht="15.75">
      <c r="A38" s="3"/>
      <c r="B38" s="4" t="s">
        <v>1833</v>
      </c>
      <c r="C38" s="4"/>
      <c r="D38" s="4" t="s">
        <v>8</v>
      </c>
      <c r="E38" s="4" t="s">
        <v>137</v>
      </c>
      <c r="F38" s="4" t="s">
        <v>138</v>
      </c>
      <c r="G38" s="4" t="s">
        <v>11</v>
      </c>
      <c r="H38" s="11">
        <v>3000</v>
      </c>
      <c r="I38" s="11"/>
      <c r="J38" s="4">
        <v>51105005</v>
      </c>
      <c r="K38" s="16" t="s">
        <v>90</v>
      </c>
    </row>
    <row r="39" spans="1:12" ht="15.75">
      <c r="A39" s="3"/>
      <c r="B39" s="4" t="s">
        <v>1833</v>
      </c>
      <c r="C39" s="4"/>
      <c r="D39" s="4" t="s">
        <v>8</v>
      </c>
      <c r="E39" s="4" t="s">
        <v>139</v>
      </c>
      <c r="F39" s="4"/>
      <c r="G39" s="4" t="s">
        <v>11</v>
      </c>
      <c r="H39" s="11">
        <v>3000</v>
      </c>
      <c r="I39" s="11"/>
      <c r="J39" s="4">
        <v>51105006</v>
      </c>
      <c r="K39" s="16" t="s">
        <v>90</v>
      </c>
    </row>
    <row r="40" spans="1:12" ht="15.75">
      <c r="A40" s="3"/>
      <c r="B40" s="4" t="s">
        <v>1833</v>
      </c>
      <c r="C40" s="4"/>
      <c r="D40" s="4" t="s">
        <v>8</v>
      </c>
      <c r="E40" s="4" t="s">
        <v>140</v>
      </c>
      <c r="F40" s="4"/>
      <c r="G40" s="4" t="s">
        <v>11</v>
      </c>
      <c r="H40" s="11">
        <v>2000</v>
      </c>
      <c r="I40" s="11"/>
      <c r="J40" s="4">
        <v>51205006</v>
      </c>
      <c r="K40" s="16" t="s">
        <v>90</v>
      </c>
    </row>
    <row r="41" spans="1:12" ht="15.75">
      <c r="A41" s="3"/>
      <c r="B41" s="4" t="s">
        <v>1833</v>
      </c>
      <c r="C41" s="4"/>
      <c r="D41" s="4" t="s">
        <v>141</v>
      </c>
      <c r="E41" s="4" t="s">
        <v>142</v>
      </c>
      <c r="F41" s="4"/>
      <c r="G41" s="4" t="s">
        <v>11</v>
      </c>
      <c r="H41" s="11">
        <v>300</v>
      </c>
      <c r="I41" s="11"/>
      <c r="J41" s="4">
        <v>51105007</v>
      </c>
      <c r="K41" s="16" t="s">
        <v>90</v>
      </c>
    </row>
    <row r="42" spans="1:12" ht="15.75">
      <c r="A42" s="3"/>
      <c r="B42" s="4" t="s">
        <v>1833</v>
      </c>
      <c r="C42" s="4"/>
      <c r="D42" s="4" t="s">
        <v>37</v>
      </c>
      <c r="E42" s="4" t="s">
        <v>143</v>
      </c>
      <c r="F42" s="4"/>
      <c r="G42" s="4" t="s">
        <v>11</v>
      </c>
      <c r="H42" s="11">
        <v>500</v>
      </c>
      <c r="I42" s="11"/>
      <c r="J42" s="4">
        <v>51105008</v>
      </c>
      <c r="K42" s="16" t="s">
        <v>90</v>
      </c>
    </row>
    <row r="43" spans="1:12" ht="15.75">
      <c r="A43" s="3"/>
      <c r="B43" s="4" t="s">
        <v>1833</v>
      </c>
      <c r="C43" s="4"/>
      <c r="D43" s="4" t="s">
        <v>62</v>
      </c>
      <c r="E43" s="4" t="s">
        <v>144</v>
      </c>
      <c r="F43" s="4"/>
      <c r="G43" s="4" t="s">
        <v>11</v>
      </c>
      <c r="H43" s="11">
        <v>160</v>
      </c>
      <c r="I43" s="4"/>
      <c r="J43" s="4">
        <v>51105009</v>
      </c>
      <c r="K43" s="16" t="s">
        <v>90</v>
      </c>
    </row>
    <row r="44" spans="1:12" ht="15.75">
      <c r="A44" s="3"/>
      <c r="B44" s="4" t="s">
        <v>1833</v>
      </c>
      <c r="C44" s="4"/>
      <c r="D44" s="4" t="s">
        <v>145</v>
      </c>
      <c r="E44" s="4" t="s">
        <v>146</v>
      </c>
      <c r="F44" s="4" t="s">
        <v>147</v>
      </c>
      <c r="G44" s="4" t="s">
        <v>11</v>
      </c>
      <c r="H44" s="11">
        <v>3799</v>
      </c>
      <c r="I44" s="4"/>
      <c r="J44" s="4">
        <v>51505019</v>
      </c>
      <c r="K44" s="16" t="s">
        <v>90</v>
      </c>
    </row>
    <row r="45" spans="1:12" ht="15.75">
      <c r="A45" s="3"/>
      <c r="B45" s="4" t="s">
        <v>1833</v>
      </c>
      <c r="C45" s="4"/>
      <c r="D45" s="4" t="s">
        <v>141</v>
      </c>
      <c r="E45" s="4" t="s">
        <v>148</v>
      </c>
      <c r="F45" s="4"/>
      <c r="G45" s="4" t="s">
        <v>11</v>
      </c>
      <c r="H45" s="11">
        <v>300</v>
      </c>
      <c r="I45" s="4"/>
      <c r="J45" s="4">
        <v>51105010</v>
      </c>
      <c r="K45" s="16" t="s">
        <v>90</v>
      </c>
    </row>
    <row r="46" spans="1:12" ht="90.75">
      <c r="B46" s="4" t="s">
        <v>1833</v>
      </c>
      <c r="C46" s="4"/>
      <c r="D46" s="4" t="s">
        <v>631</v>
      </c>
      <c r="E46" s="4" t="s">
        <v>1710</v>
      </c>
      <c r="F46" s="4" t="s">
        <v>1711</v>
      </c>
      <c r="G46" s="4" t="s">
        <v>11</v>
      </c>
      <c r="H46" s="11">
        <v>13000</v>
      </c>
      <c r="I46" s="4">
        <v>2021</v>
      </c>
      <c r="J46" s="34">
        <v>51105011</v>
      </c>
      <c r="K46" s="6" t="s">
        <v>90</v>
      </c>
      <c r="L46" s="43" t="s">
        <v>1766</v>
      </c>
    </row>
    <row r="47" spans="1:12" ht="90.75">
      <c r="B47" s="4" t="s">
        <v>1833</v>
      </c>
      <c r="C47" s="4"/>
      <c r="D47" s="4" t="s">
        <v>37</v>
      </c>
      <c r="E47" s="4" t="s">
        <v>1712</v>
      </c>
      <c r="F47" s="4" t="s">
        <v>1713</v>
      </c>
      <c r="G47" s="4" t="s">
        <v>11</v>
      </c>
      <c r="H47" s="11">
        <v>8000</v>
      </c>
      <c r="I47" s="4">
        <v>2021</v>
      </c>
      <c r="J47" s="34">
        <v>51105012</v>
      </c>
      <c r="K47" s="6" t="s">
        <v>90</v>
      </c>
      <c r="L47" s="43" t="s">
        <v>1766</v>
      </c>
    </row>
    <row r="48" spans="1:12" ht="90.75">
      <c r="B48" s="4" t="s">
        <v>1833</v>
      </c>
      <c r="C48" s="43"/>
      <c r="D48" s="4" t="s">
        <v>15</v>
      </c>
      <c r="E48" s="43" t="s">
        <v>1714</v>
      </c>
      <c r="G48" s="4" t="s">
        <v>11</v>
      </c>
      <c r="H48" s="11">
        <v>5000</v>
      </c>
      <c r="I48" s="4">
        <v>2021</v>
      </c>
      <c r="J48" s="34">
        <v>51105013</v>
      </c>
      <c r="K48" s="6" t="s">
        <v>90</v>
      </c>
      <c r="L48" s="43" t="s">
        <v>1766</v>
      </c>
    </row>
    <row r="49" spans="2:12" ht="15.75">
      <c r="B49" s="4" t="s">
        <v>1833</v>
      </c>
      <c r="C49" s="43"/>
      <c r="D49" s="4" t="s">
        <v>749</v>
      </c>
      <c r="E49" s="43" t="s">
        <v>1780</v>
      </c>
      <c r="G49" s="4" t="s">
        <v>11</v>
      </c>
      <c r="H49" s="28">
        <v>600</v>
      </c>
      <c r="I49" s="4">
        <v>2012</v>
      </c>
      <c r="J49" s="34">
        <v>51105014</v>
      </c>
      <c r="K49" s="6" t="s">
        <v>90</v>
      </c>
      <c r="L49" s="43"/>
    </row>
    <row r="50" spans="2:12" ht="15.75">
      <c r="B50" s="4" t="s">
        <v>1833</v>
      </c>
      <c r="C50" s="43"/>
      <c r="D50" s="4"/>
      <c r="E50" s="43"/>
      <c r="G50" s="4"/>
      <c r="I50" s="4"/>
      <c r="J50" s="34"/>
      <c r="K50" s="6"/>
      <c r="L50" s="43"/>
    </row>
    <row r="51" spans="2:12" ht="15.75">
      <c r="B51" s="4"/>
    </row>
    <row r="52" spans="2:12" ht="15.75">
      <c r="B52" s="4" t="s">
        <v>1833</v>
      </c>
      <c r="C52" s="4"/>
      <c r="D52" s="4" t="s">
        <v>8</v>
      </c>
      <c r="E52" s="4" t="s">
        <v>1703</v>
      </c>
      <c r="F52" s="4" t="s">
        <v>582</v>
      </c>
      <c r="G52" s="4" t="s">
        <v>11</v>
      </c>
      <c r="H52" s="4" t="s">
        <v>582</v>
      </c>
      <c r="I52" s="4"/>
      <c r="J52" s="4" t="s">
        <v>582</v>
      </c>
      <c r="K52" s="4" t="s">
        <v>90</v>
      </c>
    </row>
    <row r="53" spans="2:12" ht="15.75">
      <c r="B53" s="4" t="s">
        <v>1833</v>
      </c>
      <c r="C53" s="4"/>
      <c r="D53" s="4" t="s">
        <v>8</v>
      </c>
      <c r="E53" s="4" t="s">
        <v>1704</v>
      </c>
      <c r="F53" s="4" t="s">
        <v>582</v>
      </c>
      <c r="G53" s="4" t="s">
        <v>11</v>
      </c>
      <c r="H53" s="4" t="s">
        <v>582</v>
      </c>
      <c r="I53" s="4"/>
      <c r="J53" s="4" t="s">
        <v>582</v>
      </c>
      <c r="K53" s="4" t="s">
        <v>90</v>
      </c>
    </row>
  </sheetData>
  <pageMargins left="0.70866141732283461" right="0.70866141732283461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N200"/>
  <sheetViews>
    <sheetView topLeftCell="E148" workbookViewId="0">
      <selection activeCell="F174" sqref="F174"/>
    </sheetView>
  </sheetViews>
  <sheetFormatPr baseColWidth="10" defaultRowHeight="15"/>
  <cols>
    <col min="2" max="2" width="32.5703125" bestFit="1" customWidth="1"/>
    <col min="3" max="3" width="31.140625" bestFit="1" customWidth="1"/>
    <col min="4" max="4" width="54.5703125" bestFit="1" customWidth="1"/>
    <col min="5" max="5" width="83.85546875" bestFit="1" customWidth="1"/>
    <col min="6" max="6" width="39.28515625" bestFit="1" customWidth="1"/>
    <col min="7" max="7" width="38.140625" bestFit="1" customWidth="1"/>
    <col min="8" max="8" width="41.28515625" bestFit="1" customWidth="1"/>
    <col min="9" max="9" width="38.140625" bestFit="1" customWidth="1"/>
    <col min="10" max="10" width="32" bestFit="1" customWidth="1"/>
    <col min="11" max="11" width="53.140625" bestFit="1" customWidth="1"/>
    <col min="12" max="12" width="46.85546875" bestFit="1" customWidth="1"/>
    <col min="13" max="13" width="2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149</v>
      </c>
      <c r="D3" s="9" t="s">
        <v>3</v>
      </c>
      <c r="E3" s="9" t="s">
        <v>150</v>
      </c>
      <c r="F3" s="9" t="s">
        <v>151</v>
      </c>
      <c r="G3" s="9" t="s">
        <v>152</v>
      </c>
      <c r="H3" s="9" t="s">
        <v>153</v>
      </c>
      <c r="I3" s="9" t="s">
        <v>5</v>
      </c>
      <c r="J3" s="9" t="s">
        <v>154</v>
      </c>
      <c r="K3" s="9" t="s">
        <v>6</v>
      </c>
      <c r="L3" s="2" t="s">
        <v>7</v>
      </c>
      <c r="M3" s="2"/>
    </row>
    <row r="4" spans="1:13" ht="15.75">
      <c r="A4" s="3"/>
      <c r="B4" s="4" t="s">
        <v>1800</v>
      </c>
      <c r="C4" s="4" t="s">
        <v>155</v>
      </c>
      <c r="D4" s="4" t="s">
        <v>156</v>
      </c>
      <c r="E4" s="4"/>
      <c r="F4" s="4" t="s">
        <v>157</v>
      </c>
      <c r="G4" s="4" t="s">
        <v>158</v>
      </c>
      <c r="H4" s="4" t="s">
        <v>159</v>
      </c>
      <c r="I4" s="15">
        <v>8000</v>
      </c>
      <c r="J4" s="4" t="s">
        <v>160</v>
      </c>
      <c r="K4" s="4">
        <v>55106001</v>
      </c>
      <c r="L4" s="16" t="s">
        <v>161</v>
      </c>
    </row>
    <row r="5" spans="1:13" ht="15.75">
      <c r="A5" s="3"/>
      <c r="B5" s="4" t="s">
        <v>1800</v>
      </c>
      <c r="C5" s="4" t="s">
        <v>155</v>
      </c>
      <c r="D5" s="4" t="s">
        <v>156</v>
      </c>
      <c r="E5" s="4"/>
      <c r="F5" s="4" t="s">
        <v>157</v>
      </c>
      <c r="G5" s="4" t="s">
        <v>162</v>
      </c>
      <c r="H5" s="4" t="s">
        <v>159</v>
      </c>
      <c r="I5" s="15">
        <v>8000</v>
      </c>
      <c r="J5" s="4" t="s">
        <v>160</v>
      </c>
      <c r="K5" s="4">
        <v>55106002</v>
      </c>
      <c r="L5" s="16" t="s">
        <v>161</v>
      </c>
    </row>
    <row r="6" spans="1:13" ht="15.75">
      <c r="A6" s="3"/>
      <c r="B6" s="4" t="s">
        <v>1800</v>
      </c>
      <c r="C6" s="4" t="s">
        <v>155</v>
      </c>
      <c r="D6" s="4" t="s">
        <v>156</v>
      </c>
      <c r="E6" s="4"/>
      <c r="F6" s="4" t="s">
        <v>157</v>
      </c>
      <c r="G6" s="4" t="s">
        <v>163</v>
      </c>
      <c r="H6" s="4" t="s">
        <v>159</v>
      </c>
      <c r="I6" s="15">
        <v>8000</v>
      </c>
      <c r="J6" s="4" t="s">
        <v>160</v>
      </c>
      <c r="K6" s="4">
        <v>55106003</v>
      </c>
      <c r="L6" s="16" t="s">
        <v>161</v>
      </c>
    </row>
    <row r="7" spans="1:13" ht="15.75">
      <c r="A7" s="3"/>
      <c r="B7" s="4" t="s">
        <v>1800</v>
      </c>
      <c r="C7" s="4" t="s">
        <v>155</v>
      </c>
      <c r="D7" s="4" t="s">
        <v>156</v>
      </c>
      <c r="E7" s="4"/>
      <c r="F7" s="4" t="s">
        <v>157</v>
      </c>
      <c r="G7" s="4" t="s">
        <v>164</v>
      </c>
      <c r="H7" s="4" t="s">
        <v>159</v>
      </c>
      <c r="I7" s="15">
        <v>8000</v>
      </c>
      <c r="J7" s="4" t="s">
        <v>160</v>
      </c>
      <c r="K7" s="4">
        <v>55106004</v>
      </c>
      <c r="L7" s="16" t="s">
        <v>161</v>
      </c>
    </row>
    <row r="8" spans="1:13" ht="15.75">
      <c r="A8" s="3"/>
      <c r="B8" s="4" t="s">
        <v>1800</v>
      </c>
      <c r="C8" s="4" t="s">
        <v>155</v>
      </c>
      <c r="D8" s="4" t="s">
        <v>156</v>
      </c>
      <c r="E8" s="4"/>
      <c r="F8" s="4" t="s">
        <v>157</v>
      </c>
      <c r="G8" s="4" t="s">
        <v>165</v>
      </c>
      <c r="H8" s="4" t="s">
        <v>159</v>
      </c>
      <c r="I8" s="15">
        <v>8000</v>
      </c>
      <c r="J8" s="4" t="s">
        <v>160</v>
      </c>
      <c r="K8" s="4">
        <v>55106005</v>
      </c>
      <c r="L8" s="16" t="s">
        <v>161</v>
      </c>
    </row>
    <row r="9" spans="1:13" ht="15.75">
      <c r="A9" s="3"/>
      <c r="B9" s="4" t="s">
        <v>1800</v>
      </c>
      <c r="C9" s="4" t="s">
        <v>155</v>
      </c>
      <c r="D9" s="4" t="s">
        <v>156</v>
      </c>
      <c r="E9" s="4"/>
      <c r="F9" s="4" t="s">
        <v>157</v>
      </c>
      <c r="G9" s="4" t="s">
        <v>166</v>
      </c>
      <c r="H9" s="4" t="s">
        <v>167</v>
      </c>
      <c r="I9" s="15">
        <v>8000</v>
      </c>
      <c r="J9" s="4" t="s">
        <v>160</v>
      </c>
      <c r="K9" s="4">
        <v>55106006</v>
      </c>
      <c r="L9" s="16" t="s">
        <v>161</v>
      </c>
    </row>
    <row r="10" spans="1:13" ht="15.75">
      <c r="A10" s="3"/>
      <c r="B10" s="4" t="s">
        <v>1800</v>
      </c>
      <c r="C10" s="4" t="s">
        <v>168</v>
      </c>
      <c r="D10" s="4" t="s">
        <v>169</v>
      </c>
      <c r="E10" s="4" t="s">
        <v>170</v>
      </c>
      <c r="F10" s="4" t="s">
        <v>171</v>
      </c>
      <c r="G10" s="4" t="s">
        <v>172</v>
      </c>
      <c r="H10" s="4" t="s">
        <v>173</v>
      </c>
      <c r="I10" s="15">
        <v>12000</v>
      </c>
      <c r="J10" s="4" t="s">
        <v>160</v>
      </c>
      <c r="K10" s="4">
        <v>55106007</v>
      </c>
      <c r="L10" s="16" t="s">
        <v>161</v>
      </c>
    </row>
    <row r="11" spans="1:13" ht="15.75">
      <c r="A11" s="3"/>
      <c r="B11" s="4" t="s">
        <v>1800</v>
      </c>
      <c r="C11" s="4" t="s">
        <v>168</v>
      </c>
      <c r="D11" s="4" t="s">
        <v>169</v>
      </c>
      <c r="E11" s="4" t="s">
        <v>170</v>
      </c>
      <c r="F11" s="4" t="s">
        <v>171</v>
      </c>
      <c r="G11" s="4" t="s">
        <v>174</v>
      </c>
      <c r="H11" s="4" t="s">
        <v>173</v>
      </c>
      <c r="I11" s="15">
        <v>12000</v>
      </c>
      <c r="J11" s="4" t="s">
        <v>160</v>
      </c>
      <c r="K11" s="4">
        <v>55106008</v>
      </c>
      <c r="L11" s="16" t="s">
        <v>161</v>
      </c>
    </row>
    <row r="12" spans="1:13" ht="15.75">
      <c r="A12" s="3"/>
      <c r="B12" s="4" t="s">
        <v>1800</v>
      </c>
      <c r="C12" s="4" t="s">
        <v>168</v>
      </c>
      <c r="D12" s="4" t="s">
        <v>169</v>
      </c>
      <c r="E12" s="4" t="s">
        <v>170</v>
      </c>
      <c r="F12" s="4" t="s">
        <v>171</v>
      </c>
      <c r="G12" s="4" t="s">
        <v>175</v>
      </c>
      <c r="H12" s="4" t="s">
        <v>173</v>
      </c>
      <c r="I12" s="15">
        <v>12000</v>
      </c>
      <c r="J12" s="4" t="s">
        <v>160</v>
      </c>
      <c r="K12" s="4">
        <v>55106009</v>
      </c>
      <c r="L12" s="16" t="s">
        <v>161</v>
      </c>
    </row>
    <row r="13" spans="1:13" ht="15.75">
      <c r="A13" s="3"/>
      <c r="B13" s="4" t="s">
        <v>1800</v>
      </c>
      <c r="C13" s="4" t="s">
        <v>168</v>
      </c>
      <c r="D13" s="4" t="s">
        <v>169</v>
      </c>
      <c r="E13" s="4" t="s">
        <v>170</v>
      </c>
      <c r="F13" s="4" t="s">
        <v>171</v>
      </c>
      <c r="G13" s="4" t="s">
        <v>176</v>
      </c>
      <c r="H13" s="4" t="s">
        <v>173</v>
      </c>
      <c r="I13" s="15">
        <v>12000</v>
      </c>
      <c r="J13" s="4" t="s">
        <v>160</v>
      </c>
      <c r="K13" s="4">
        <v>55106010</v>
      </c>
      <c r="L13" s="16" t="s">
        <v>161</v>
      </c>
    </row>
    <row r="14" spans="1:13" ht="15.75">
      <c r="A14" s="3"/>
      <c r="B14" s="4" t="s">
        <v>1800</v>
      </c>
      <c r="C14" s="4" t="s">
        <v>168</v>
      </c>
      <c r="D14" s="4" t="s">
        <v>169</v>
      </c>
      <c r="E14" s="4" t="s">
        <v>170</v>
      </c>
      <c r="F14" s="4" t="s">
        <v>171</v>
      </c>
      <c r="G14" s="4" t="s">
        <v>177</v>
      </c>
      <c r="H14" s="4" t="s">
        <v>173</v>
      </c>
      <c r="I14" s="15">
        <v>12000</v>
      </c>
      <c r="J14" s="4" t="s">
        <v>160</v>
      </c>
      <c r="K14" s="4">
        <v>55106011</v>
      </c>
      <c r="L14" s="16" t="s">
        <v>161</v>
      </c>
    </row>
    <row r="15" spans="1:13" ht="15.75">
      <c r="A15" s="3"/>
      <c r="B15" s="4" t="s">
        <v>1800</v>
      </c>
      <c r="C15" s="4" t="s">
        <v>168</v>
      </c>
      <c r="D15" s="4" t="s">
        <v>169</v>
      </c>
      <c r="E15" s="4" t="s">
        <v>170</v>
      </c>
      <c r="F15" s="4" t="s">
        <v>171</v>
      </c>
      <c r="G15" s="4" t="s">
        <v>178</v>
      </c>
      <c r="H15" s="4" t="s">
        <v>179</v>
      </c>
      <c r="I15" s="15">
        <v>12000</v>
      </c>
      <c r="J15" s="4" t="s">
        <v>160</v>
      </c>
      <c r="K15" s="4">
        <v>55106012</v>
      </c>
      <c r="L15" s="16" t="s">
        <v>161</v>
      </c>
    </row>
    <row r="16" spans="1:13" ht="15.75">
      <c r="A16" s="3"/>
      <c r="B16" s="4" t="s">
        <v>1800</v>
      </c>
      <c r="C16" s="4" t="s">
        <v>168</v>
      </c>
      <c r="D16" s="4" t="s">
        <v>169</v>
      </c>
      <c r="E16" s="4" t="s">
        <v>170</v>
      </c>
      <c r="F16" s="4" t="s">
        <v>171</v>
      </c>
      <c r="G16" s="4" t="s">
        <v>180</v>
      </c>
      <c r="H16" s="4" t="s">
        <v>179</v>
      </c>
      <c r="I16" s="15">
        <v>12000</v>
      </c>
      <c r="J16" s="4" t="s">
        <v>160</v>
      </c>
      <c r="K16" s="4">
        <v>55106013</v>
      </c>
      <c r="L16" s="16" t="s">
        <v>161</v>
      </c>
    </row>
    <row r="17" spans="1:13" ht="15.75">
      <c r="A17" s="3"/>
      <c r="B17" s="4" t="s">
        <v>1800</v>
      </c>
      <c r="C17" s="4" t="s">
        <v>181</v>
      </c>
      <c r="D17" s="4" t="s">
        <v>182</v>
      </c>
      <c r="E17" s="4" t="s">
        <v>183</v>
      </c>
      <c r="F17" s="17">
        <v>0.223</v>
      </c>
      <c r="G17" s="4" t="s">
        <v>184</v>
      </c>
      <c r="H17" s="4" t="s">
        <v>173</v>
      </c>
      <c r="I17" s="15">
        <v>14000</v>
      </c>
      <c r="J17" s="4" t="s">
        <v>160</v>
      </c>
      <c r="K17" s="4">
        <v>55106014</v>
      </c>
      <c r="L17" s="16" t="s">
        <v>161</v>
      </c>
    </row>
    <row r="18" spans="1:13" ht="15.75">
      <c r="A18" s="3"/>
      <c r="B18" s="4" t="s">
        <v>1800</v>
      </c>
      <c r="C18" s="4" t="s">
        <v>181</v>
      </c>
      <c r="D18" s="4" t="s">
        <v>182</v>
      </c>
      <c r="E18" s="4" t="s">
        <v>183</v>
      </c>
      <c r="F18" s="17">
        <v>0.223</v>
      </c>
      <c r="G18" s="4" t="s">
        <v>185</v>
      </c>
      <c r="H18" s="4" t="s">
        <v>173</v>
      </c>
      <c r="I18" s="15">
        <v>14000</v>
      </c>
      <c r="J18" s="4" t="s">
        <v>160</v>
      </c>
      <c r="K18" s="4">
        <v>55106015</v>
      </c>
      <c r="L18" s="16" t="s">
        <v>161</v>
      </c>
    </row>
    <row r="19" spans="1:13" ht="15.75">
      <c r="A19" s="3"/>
      <c r="B19" s="4" t="s">
        <v>1800</v>
      </c>
      <c r="C19" s="4" t="s">
        <v>181</v>
      </c>
      <c r="D19" s="4" t="s">
        <v>182</v>
      </c>
      <c r="E19" s="4" t="s">
        <v>183</v>
      </c>
      <c r="F19" s="17">
        <v>0.223</v>
      </c>
      <c r="G19" s="4" t="s">
        <v>186</v>
      </c>
      <c r="H19" s="4" t="s">
        <v>173</v>
      </c>
      <c r="I19" s="15">
        <v>14000</v>
      </c>
      <c r="J19" s="4" t="s">
        <v>160</v>
      </c>
      <c r="K19" s="4">
        <v>55106016</v>
      </c>
      <c r="L19" s="16" t="s">
        <v>161</v>
      </c>
    </row>
    <row r="20" spans="1:13" ht="15.75">
      <c r="A20" s="3"/>
      <c r="B20" s="4" t="s">
        <v>1800</v>
      </c>
      <c r="C20" s="4" t="s">
        <v>181</v>
      </c>
      <c r="D20" s="4" t="s">
        <v>182</v>
      </c>
      <c r="E20" s="4" t="s">
        <v>183</v>
      </c>
      <c r="F20" s="17">
        <v>0.223</v>
      </c>
      <c r="G20" s="4" t="s">
        <v>187</v>
      </c>
      <c r="H20" s="4" t="s">
        <v>173</v>
      </c>
      <c r="I20" s="15">
        <v>14000</v>
      </c>
      <c r="J20" s="4" t="s">
        <v>160</v>
      </c>
      <c r="K20" s="4">
        <v>55106017</v>
      </c>
      <c r="L20" s="16" t="s">
        <v>161</v>
      </c>
    </row>
    <row r="21" spans="1:13" ht="15.75">
      <c r="A21" s="3"/>
      <c r="B21" s="4" t="s">
        <v>1800</v>
      </c>
      <c r="C21" s="4" t="s">
        <v>181</v>
      </c>
      <c r="D21" s="4" t="s">
        <v>182</v>
      </c>
      <c r="E21" s="4" t="s">
        <v>183</v>
      </c>
      <c r="F21" s="17">
        <v>0.223</v>
      </c>
      <c r="G21" s="4" t="s">
        <v>188</v>
      </c>
      <c r="H21" s="4" t="s">
        <v>173</v>
      </c>
      <c r="I21" s="15">
        <v>14000</v>
      </c>
      <c r="J21" s="4" t="s">
        <v>160</v>
      </c>
      <c r="K21" s="4">
        <v>55106018</v>
      </c>
      <c r="L21" s="16" t="s">
        <v>161</v>
      </c>
    </row>
    <row r="22" spans="1:13" ht="15.75">
      <c r="A22" s="3"/>
      <c r="B22" s="4" t="s">
        <v>1800</v>
      </c>
      <c r="C22" s="4" t="s">
        <v>181</v>
      </c>
      <c r="D22" s="4" t="s">
        <v>182</v>
      </c>
      <c r="E22" s="4" t="s">
        <v>183</v>
      </c>
      <c r="F22" s="17">
        <v>0.223</v>
      </c>
      <c r="G22" s="4" t="s">
        <v>189</v>
      </c>
      <c r="H22" s="4" t="s">
        <v>173</v>
      </c>
      <c r="I22" s="15">
        <v>14000</v>
      </c>
      <c r="J22" s="4" t="s">
        <v>160</v>
      </c>
      <c r="K22" s="4">
        <v>55106019</v>
      </c>
      <c r="L22" s="16" t="s">
        <v>161</v>
      </c>
    </row>
    <row r="23" spans="1:13" ht="15.75">
      <c r="A23" s="3"/>
      <c r="B23" s="4" t="s">
        <v>1800</v>
      </c>
      <c r="C23" s="4" t="s">
        <v>181</v>
      </c>
      <c r="D23" s="4" t="s">
        <v>182</v>
      </c>
      <c r="E23" s="4" t="s">
        <v>183</v>
      </c>
      <c r="F23" s="17">
        <v>0.223</v>
      </c>
      <c r="G23" s="4" t="s">
        <v>190</v>
      </c>
      <c r="H23" s="4" t="s">
        <v>173</v>
      </c>
      <c r="I23" s="15">
        <v>14000</v>
      </c>
      <c r="J23" s="4" t="s">
        <v>160</v>
      </c>
      <c r="K23" s="4">
        <v>55106020</v>
      </c>
      <c r="L23" s="16" t="s">
        <v>161</v>
      </c>
    </row>
    <row r="24" spans="1:13" ht="15.75">
      <c r="A24" s="3"/>
      <c r="B24" s="4" t="s">
        <v>1800</v>
      </c>
      <c r="C24" s="4" t="s">
        <v>181</v>
      </c>
      <c r="D24" s="4" t="s">
        <v>182</v>
      </c>
      <c r="E24" s="4" t="s">
        <v>183</v>
      </c>
      <c r="F24" s="17">
        <v>0.223</v>
      </c>
      <c r="G24" s="4" t="s">
        <v>191</v>
      </c>
      <c r="H24" s="4" t="s">
        <v>173</v>
      </c>
      <c r="I24" s="15">
        <v>14000</v>
      </c>
      <c r="J24" s="4" t="s">
        <v>160</v>
      </c>
      <c r="K24" s="4">
        <v>55106021</v>
      </c>
      <c r="L24" s="16" t="s">
        <v>161</v>
      </c>
    </row>
    <row r="25" spans="1:13" ht="15.75">
      <c r="A25" s="3"/>
      <c r="B25" s="4" t="s">
        <v>1800</v>
      </c>
      <c r="C25" s="4" t="s">
        <v>181</v>
      </c>
      <c r="D25" s="4" t="s">
        <v>182</v>
      </c>
      <c r="E25" s="4" t="s">
        <v>183</v>
      </c>
      <c r="F25" s="17">
        <v>0.223</v>
      </c>
      <c r="G25" s="4" t="s">
        <v>192</v>
      </c>
      <c r="H25" s="4" t="s">
        <v>173</v>
      </c>
      <c r="I25" s="15">
        <v>14000</v>
      </c>
      <c r="J25" s="4" t="s">
        <v>160</v>
      </c>
      <c r="K25" s="4">
        <v>55106022</v>
      </c>
      <c r="L25" s="16" t="s">
        <v>161</v>
      </c>
    </row>
    <row r="26" spans="1:13" ht="15.75">
      <c r="A26" s="3"/>
      <c r="B26" s="4" t="s">
        <v>1800</v>
      </c>
      <c r="C26" s="4" t="s">
        <v>193</v>
      </c>
      <c r="D26" s="4" t="s">
        <v>194</v>
      </c>
      <c r="E26" s="17">
        <v>1300</v>
      </c>
      <c r="F26" s="17">
        <v>12</v>
      </c>
      <c r="G26" s="4" t="s">
        <v>195</v>
      </c>
      <c r="H26" s="4" t="s">
        <v>159</v>
      </c>
      <c r="I26" s="15">
        <v>14000</v>
      </c>
      <c r="J26" s="4" t="s">
        <v>160</v>
      </c>
      <c r="K26" s="4">
        <v>55106023</v>
      </c>
      <c r="L26" s="16" t="s">
        <v>161</v>
      </c>
    </row>
    <row r="27" spans="1:13" ht="15.75">
      <c r="A27" s="3"/>
      <c r="B27" s="4" t="s">
        <v>1800</v>
      </c>
      <c r="C27" s="4" t="s">
        <v>193</v>
      </c>
      <c r="D27" s="4" t="s">
        <v>194</v>
      </c>
      <c r="E27" s="17">
        <v>1300</v>
      </c>
      <c r="F27" s="17">
        <v>12</v>
      </c>
      <c r="G27" s="4" t="s">
        <v>196</v>
      </c>
      <c r="H27" s="4" t="s">
        <v>159</v>
      </c>
      <c r="I27" s="15">
        <v>14000</v>
      </c>
      <c r="J27" s="4" t="s">
        <v>160</v>
      </c>
      <c r="K27" s="4">
        <v>55106024</v>
      </c>
      <c r="L27" s="16" t="s">
        <v>161</v>
      </c>
    </row>
    <row r="28" spans="1:13" ht="15.75">
      <c r="A28" s="3"/>
      <c r="B28" s="4" t="s">
        <v>1800</v>
      </c>
      <c r="C28" s="4" t="s">
        <v>193</v>
      </c>
      <c r="D28" s="4" t="s">
        <v>194</v>
      </c>
      <c r="E28" s="17">
        <v>1300</v>
      </c>
      <c r="F28" s="17">
        <v>12</v>
      </c>
      <c r="G28" s="4" t="s">
        <v>197</v>
      </c>
      <c r="H28" s="4" t="s">
        <v>159</v>
      </c>
      <c r="I28" s="15">
        <v>14000</v>
      </c>
      <c r="J28" s="4" t="s">
        <v>160</v>
      </c>
      <c r="K28" s="4">
        <v>55106025</v>
      </c>
      <c r="L28" s="16" t="s">
        <v>161</v>
      </c>
    </row>
    <row r="29" spans="1:13" ht="15.75">
      <c r="A29" s="3"/>
      <c r="B29" s="4" t="s">
        <v>1800</v>
      </c>
      <c r="C29" s="4" t="s">
        <v>193</v>
      </c>
      <c r="D29" s="4" t="s">
        <v>194</v>
      </c>
      <c r="E29" s="17">
        <v>1300</v>
      </c>
      <c r="F29" s="17">
        <v>12</v>
      </c>
      <c r="G29" s="4" t="s">
        <v>198</v>
      </c>
      <c r="H29" s="4" t="s">
        <v>159</v>
      </c>
      <c r="I29" s="15">
        <v>14000</v>
      </c>
      <c r="J29" s="4" t="s">
        <v>160</v>
      </c>
      <c r="K29" s="4">
        <v>55106026</v>
      </c>
      <c r="L29" s="16" t="s">
        <v>161</v>
      </c>
    </row>
    <row r="30" spans="1:13" ht="15.75">
      <c r="A30" s="3"/>
      <c r="C30" s="4"/>
      <c r="D30" s="4"/>
      <c r="E30" s="4"/>
      <c r="F30" s="4"/>
      <c r="G30" s="4"/>
      <c r="H30" s="4"/>
      <c r="I30" s="4"/>
      <c r="J30" s="4"/>
      <c r="L30" s="4"/>
    </row>
    <row r="31" spans="1:13" ht="15.75">
      <c r="A31" s="3"/>
      <c r="L31" s="4"/>
    </row>
    <row r="32" spans="1:13" ht="20.25">
      <c r="A32" s="3"/>
      <c r="B32" s="9" t="s">
        <v>199</v>
      </c>
      <c r="C32" s="9" t="s">
        <v>200</v>
      </c>
      <c r="D32" s="9" t="s">
        <v>3</v>
      </c>
      <c r="E32" s="9" t="s">
        <v>201</v>
      </c>
      <c r="F32" s="9" t="s">
        <v>202</v>
      </c>
      <c r="G32" s="9" t="s">
        <v>203</v>
      </c>
      <c r="H32" s="9" t="s">
        <v>204</v>
      </c>
      <c r="I32" s="9" t="s">
        <v>205</v>
      </c>
      <c r="J32" s="9" t="s">
        <v>5</v>
      </c>
      <c r="K32" s="9" t="s">
        <v>6</v>
      </c>
      <c r="L32" s="9" t="s">
        <v>206</v>
      </c>
      <c r="M32" s="9"/>
    </row>
    <row r="33" spans="1:12" ht="15.75">
      <c r="A33" s="3"/>
      <c r="B33" s="4" t="s">
        <v>1800</v>
      </c>
      <c r="C33" s="4" t="s">
        <v>207</v>
      </c>
      <c r="D33" s="4" t="s">
        <v>208</v>
      </c>
      <c r="E33" s="4" t="s">
        <v>209</v>
      </c>
      <c r="F33" s="4" t="s">
        <v>210</v>
      </c>
      <c r="G33" s="4" t="s">
        <v>160</v>
      </c>
      <c r="H33" s="4" t="s">
        <v>211</v>
      </c>
      <c r="I33" s="4" t="s">
        <v>212</v>
      </c>
      <c r="J33" s="11">
        <v>1000</v>
      </c>
      <c r="K33" s="6">
        <v>56506001</v>
      </c>
      <c r="L33" s="4" t="s">
        <v>213</v>
      </c>
    </row>
    <row r="34" spans="1:12" ht="15.75">
      <c r="A34" s="3"/>
      <c r="B34" s="4" t="s">
        <v>1800</v>
      </c>
      <c r="C34" s="4" t="s">
        <v>207</v>
      </c>
      <c r="D34" s="4" t="s">
        <v>208</v>
      </c>
      <c r="E34" s="4" t="s">
        <v>214</v>
      </c>
      <c r="F34" s="4" t="s">
        <v>210</v>
      </c>
      <c r="G34" s="4" t="s">
        <v>160</v>
      </c>
      <c r="H34" s="4" t="s">
        <v>215</v>
      </c>
      <c r="I34" s="4"/>
      <c r="J34" s="11">
        <v>1000</v>
      </c>
      <c r="K34" s="6">
        <v>56506002</v>
      </c>
      <c r="L34" s="4" t="s">
        <v>213</v>
      </c>
    </row>
    <row r="35" spans="1:12" ht="15.75">
      <c r="A35" s="3"/>
      <c r="B35" s="4" t="s">
        <v>1800</v>
      </c>
      <c r="C35" s="4" t="s">
        <v>207</v>
      </c>
      <c r="D35" s="4" t="s">
        <v>208</v>
      </c>
      <c r="E35" s="4" t="s">
        <v>216</v>
      </c>
      <c r="F35" s="4" t="s">
        <v>210</v>
      </c>
      <c r="G35" s="4" t="s">
        <v>160</v>
      </c>
      <c r="H35" s="4" t="s">
        <v>217</v>
      </c>
      <c r="I35" s="4"/>
      <c r="J35" s="11">
        <v>1000</v>
      </c>
      <c r="K35" s="6">
        <v>56506003</v>
      </c>
      <c r="L35" s="4" t="s">
        <v>213</v>
      </c>
    </row>
    <row r="36" spans="1:12" ht="15.75">
      <c r="A36" s="3"/>
      <c r="B36" s="4" t="s">
        <v>1800</v>
      </c>
      <c r="C36" s="4" t="s">
        <v>207</v>
      </c>
      <c r="D36" s="4" t="s">
        <v>208</v>
      </c>
      <c r="E36" s="4" t="s">
        <v>218</v>
      </c>
      <c r="F36" s="4" t="s">
        <v>210</v>
      </c>
      <c r="G36" s="4" t="s">
        <v>160</v>
      </c>
      <c r="H36" s="4" t="s">
        <v>219</v>
      </c>
      <c r="I36" s="4"/>
      <c r="J36" s="11">
        <v>1000</v>
      </c>
      <c r="K36" s="6">
        <v>56506004</v>
      </c>
      <c r="L36" s="4" t="s">
        <v>213</v>
      </c>
    </row>
    <row r="37" spans="1:12" ht="15.75">
      <c r="A37" s="3"/>
      <c r="B37" s="4" t="s">
        <v>1800</v>
      </c>
      <c r="C37" s="4" t="s">
        <v>207</v>
      </c>
      <c r="D37" s="4" t="s">
        <v>208</v>
      </c>
      <c r="E37" s="4" t="s">
        <v>220</v>
      </c>
      <c r="F37" s="4" t="s">
        <v>210</v>
      </c>
      <c r="G37" s="4" t="s">
        <v>160</v>
      </c>
      <c r="H37" s="4" t="s">
        <v>221</v>
      </c>
      <c r="I37" s="4"/>
      <c r="J37" s="11">
        <v>1000</v>
      </c>
      <c r="K37" s="6">
        <v>56506005</v>
      </c>
      <c r="L37" s="4" t="s">
        <v>213</v>
      </c>
    </row>
    <row r="38" spans="1:12" ht="15.75">
      <c r="A38" s="3"/>
      <c r="B38" s="4" t="s">
        <v>1800</v>
      </c>
      <c r="C38" s="4" t="s">
        <v>207</v>
      </c>
      <c r="D38" s="4" t="s">
        <v>208</v>
      </c>
      <c r="E38" s="4" t="s">
        <v>222</v>
      </c>
      <c r="F38" s="4" t="s">
        <v>210</v>
      </c>
      <c r="G38" s="4" t="s">
        <v>160</v>
      </c>
      <c r="H38" s="4" t="s">
        <v>223</v>
      </c>
      <c r="I38" s="4"/>
      <c r="J38" s="11">
        <v>1000</v>
      </c>
      <c r="K38" s="6">
        <v>56506006</v>
      </c>
      <c r="L38" s="4" t="s">
        <v>213</v>
      </c>
    </row>
    <row r="39" spans="1:12" ht="15.75">
      <c r="A39" s="3"/>
      <c r="B39" s="4" t="s">
        <v>1800</v>
      </c>
      <c r="C39" s="4" t="s">
        <v>207</v>
      </c>
      <c r="D39" s="4" t="s">
        <v>208</v>
      </c>
      <c r="E39" s="4" t="s">
        <v>224</v>
      </c>
      <c r="F39" s="4" t="s">
        <v>210</v>
      </c>
      <c r="G39" s="4" t="s">
        <v>160</v>
      </c>
      <c r="H39" s="4" t="s">
        <v>225</v>
      </c>
      <c r="I39" s="4"/>
      <c r="J39" s="11">
        <v>1000</v>
      </c>
      <c r="K39" s="6">
        <v>56506007</v>
      </c>
      <c r="L39" s="4" t="s">
        <v>213</v>
      </c>
    </row>
    <row r="40" spans="1:12" ht="15.75">
      <c r="A40" s="3"/>
      <c r="B40" s="4" t="s">
        <v>1800</v>
      </c>
      <c r="C40" s="4" t="s">
        <v>207</v>
      </c>
      <c r="D40" s="4" t="s">
        <v>208</v>
      </c>
      <c r="E40" s="4" t="s">
        <v>226</v>
      </c>
      <c r="F40" s="4" t="s">
        <v>210</v>
      </c>
      <c r="G40" s="4" t="s">
        <v>160</v>
      </c>
      <c r="H40" s="4" t="s">
        <v>227</v>
      </c>
      <c r="I40" s="4"/>
      <c r="J40" s="11">
        <v>1000</v>
      </c>
      <c r="K40" s="6">
        <v>56506008</v>
      </c>
      <c r="L40" s="4" t="s">
        <v>213</v>
      </c>
    </row>
    <row r="41" spans="1:12" ht="15.75">
      <c r="A41" s="3"/>
      <c r="B41" s="4" t="s">
        <v>1800</v>
      </c>
      <c r="C41" s="4" t="s">
        <v>207</v>
      </c>
      <c r="D41" s="4" t="s">
        <v>228</v>
      </c>
      <c r="E41" s="4" t="s">
        <v>229</v>
      </c>
      <c r="F41" s="4" t="s">
        <v>167</v>
      </c>
      <c r="G41" s="4" t="s">
        <v>14</v>
      </c>
      <c r="H41" s="4" t="s">
        <v>227</v>
      </c>
      <c r="I41" s="4"/>
      <c r="J41" s="11">
        <v>1000</v>
      </c>
      <c r="K41" s="6">
        <v>56506009</v>
      </c>
      <c r="L41" s="4" t="s">
        <v>213</v>
      </c>
    </row>
    <row r="42" spans="1:12" ht="15.75">
      <c r="A42" s="3"/>
      <c r="B42" s="4" t="s">
        <v>1800</v>
      </c>
      <c r="C42" s="4" t="s">
        <v>207</v>
      </c>
      <c r="D42" s="4" t="s">
        <v>228</v>
      </c>
      <c r="E42" s="4" t="s">
        <v>230</v>
      </c>
      <c r="F42" s="4" t="s">
        <v>167</v>
      </c>
      <c r="G42" s="4" t="s">
        <v>14</v>
      </c>
      <c r="H42" s="4" t="s">
        <v>227</v>
      </c>
      <c r="I42" s="4"/>
      <c r="J42" s="11">
        <v>1000</v>
      </c>
      <c r="K42" s="6">
        <v>56506010</v>
      </c>
      <c r="L42" s="4" t="s">
        <v>213</v>
      </c>
    </row>
    <row r="43" spans="1:12" ht="15.75">
      <c r="A43" s="3"/>
      <c r="B43" s="4" t="s">
        <v>1800</v>
      </c>
      <c r="C43" s="4" t="s">
        <v>207</v>
      </c>
      <c r="D43" s="4" t="s">
        <v>231</v>
      </c>
      <c r="E43" s="4" t="s">
        <v>232</v>
      </c>
      <c r="F43" s="4" t="s">
        <v>210</v>
      </c>
      <c r="G43" s="4" t="s">
        <v>160</v>
      </c>
      <c r="H43" s="4" t="s">
        <v>233</v>
      </c>
      <c r="I43" s="4"/>
      <c r="J43" s="11">
        <v>3600</v>
      </c>
      <c r="K43" s="6">
        <v>56506011</v>
      </c>
      <c r="L43" s="4" t="s">
        <v>213</v>
      </c>
    </row>
    <row r="44" spans="1:12" ht="15.75">
      <c r="A44" s="3"/>
      <c r="B44" s="4" t="s">
        <v>1800</v>
      </c>
      <c r="C44" s="4" t="s">
        <v>207</v>
      </c>
      <c r="D44" s="4" t="s">
        <v>234</v>
      </c>
      <c r="E44" s="4" t="s">
        <v>235</v>
      </c>
      <c r="F44" s="4" t="s">
        <v>210</v>
      </c>
      <c r="G44" s="4" t="s">
        <v>236</v>
      </c>
      <c r="H44" s="4" t="s">
        <v>233</v>
      </c>
      <c r="I44" s="4"/>
      <c r="J44" s="11">
        <v>3000</v>
      </c>
      <c r="K44" s="6">
        <v>56506012</v>
      </c>
      <c r="L44" s="4" t="s">
        <v>213</v>
      </c>
    </row>
    <row r="45" spans="1:12" ht="15.75">
      <c r="A45" s="3"/>
      <c r="B45" s="4" t="s">
        <v>1800</v>
      </c>
      <c r="C45" s="4" t="s">
        <v>207</v>
      </c>
      <c r="D45" s="4" t="s">
        <v>234</v>
      </c>
      <c r="E45" s="4" t="s">
        <v>237</v>
      </c>
      <c r="F45" s="4" t="s">
        <v>210</v>
      </c>
      <c r="G45" s="4" t="s">
        <v>14</v>
      </c>
      <c r="H45" s="4" t="s">
        <v>233</v>
      </c>
      <c r="I45" s="4"/>
      <c r="J45" s="11">
        <v>3000</v>
      </c>
      <c r="K45" s="6">
        <v>56506013</v>
      </c>
      <c r="L45" s="4" t="s">
        <v>213</v>
      </c>
    </row>
    <row r="46" spans="1:12" ht="15.75">
      <c r="A46" s="3"/>
      <c r="B46" s="4" t="s">
        <v>1800</v>
      </c>
      <c r="C46" s="4" t="s">
        <v>207</v>
      </c>
      <c r="D46" s="4" t="s">
        <v>238</v>
      </c>
      <c r="E46" s="4" t="s">
        <v>239</v>
      </c>
      <c r="F46" s="4" t="s">
        <v>210</v>
      </c>
      <c r="G46" s="4" t="s">
        <v>160</v>
      </c>
      <c r="H46" s="4" t="s">
        <v>240</v>
      </c>
      <c r="I46" s="4"/>
      <c r="J46" s="11">
        <v>3000</v>
      </c>
      <c r="K46" s="6">
        <v>56506014</v>
      </c>
      <c r="L46" s="4" t="s">
        <v>213</v>
      </c>
    </row>
    <row r="47" spans="1:12" ht="15.75">
      <c r="A47" s="3"/>
      <c r="B47" s="4" t="s">
        <v>1800</v>
      </c>
      <c r="C47" s="4" t="s">
        <v>241</v>
      </c>
      <c r="D47" s="4" t="s">
        <v>242</v>
      </c>
      <c r="E47" s="4" t="s">
        <v>243</v>
      </c>
      <c r="F47" s="4" t="s">
        <v>244</v>
      </c>
      <c r="G47" s="4" t="s">
        <v>245</v>
      </c>
      <c r="H47" s="4" t="s">
        <v>227</v>
      </c>
      <c r="I47" s="4" t="s">
        <v>246</v>
      </c>
      <c r="J47" s="11">
        <v>1500</v>
      </c>
      <c r="K47" s="6">
        <v>56506015</v>
      </c>
      <c r="L47" s="4" t="s">
        <v>213</v>
      </c>
    </row>
    <row r="48" spans="1:12" ht="15.75">
      <c r="A48" s="3"/>
      <c r="B48" s="4" t="s">
        <v>1800</v>
      </c>
      <c r="C48" s="4" t="s">
        <v>241</v>
      </c>
      <c r="D48" s="4" t="s">
        <v>242</v>
      </c>
      <c r="E48" s="4" t="s">
        <v>247</v>
      </c>
      <c r="F48" s="4" t="s">
        <v>244</v>
      </c>
      <c r="G48" s="4" t="s">
        <v>160</v>
      </c>
      <c r="H48" s="4" t="s">
        <v>248</v>
      </c>
      <c r="I48" s="4"/>
      <c r="J48" s="11">
        <v>1500</v>
      </c>
      <c r="K48" s="6">
        <v>56506016</v>
      </c>
      <c r="L48" s="4" t="s">
        <v>213</v>
      </c>
    </row>
    <row r="49" spans="1:12" ht="15.75">
      <c r="A49" s="3"/>
      <c r="B49" s="4" t="s">
        <v>1800</v>
      </c>
      <c r="C49" s="4" t="s">
        <v>207</v>
      </c>
      <c r="D49" s="4" t="s">
        <v>249</v>
      </c>
      <c r="E49" s="17">
        <v>80301586</v>
      </c>
      <c r="F49" s="4" t="s">
        <v>210</v>
      </c>
      <c r="G49" s="4" t="s">
        <v>160</v>
      </c>
      <c r="H49" s="4" t="s">
        <v>227</v>
      </c>
      <c r="I49" s="4"/>
      <c r="J49" s="11">
        <v>2000</v>
      </c>
      <c r="K49" s="6">
        <v>56506017</v>
      </c>
      <c r="L49" s="4" t="s">
        <v>213</v>
      </c>
    </row>
    <row r="50" spans="1:12" ht="15.75">
      <c r="A50" s="3"/>
      <c r="B50" s="4" t="s">
        <v>1800</v>
      </c>
      <c r="C50" s="4" t="s">
        <v>241</v>
      </c>
      <c r="D50" s="4" t="s">
        <v>242</v>
      </c>
      <c r="E50" s="4" t="s">
        <v>250</v>
      </c>
      <c r="F50" s="4" t="s">
        <v>244</v>
      </c>
      <c r="G50" s="4" t="s">
        <v>251</v>
      </c>
      <c r="H50" s="4" t="s">
        <v>227</v>
      </c>
      <c r="I50" s="4"/>
      <c r="J50" s="11">
        <v>2000</v>
      </c>
      <c r="K50" s="6">
        <v>56506018</v>
      </c>
      <c r="L50" s="4" t="s">
        <v>213</v>
      </c>
    </row>
    <row r="51" spans="1:12" ht="15.75">
      <c r="A51" s="3"/>
      <c r="B51" s="4" t="s">
        <v>1800</v>
      </c>
      <c r="C51" s="4" t="s">
        <v>252</v>
      </c>
      <c r="D51" s="4" t="s">
        <v>242</v>
      </c>
      <c r="E51" s="4" t="s">
        <v>253</v>
      </c>
      <c r="F51" s="4" t="s">
        <v>244</v>
      </c>
      <c r="G51" s="4" t="s">
        <v>160</v>
      </c>
      <c r="H51" s="4" t="s">
        <v>254</v>
      </c>
      <c r="I51" s="4"/>
      <c r="J51" s="11">
        <v>2000</v>
      </c>
      <c r="K51" s="6">
        <v>56506019</v>
      </c>
      <c r="L51" s="4" t="s">
        <v>213</v>
      </c>
    </row>
    <row r="52" spans="1:12" ht="15.75">
      <c r="A52" s="3"/>
      <c r="B52" s="4" t="s">
        <v>1800</v>
      </c>
      <c r="C52" s="4" t="s">
        <v>241</v>
      </c>
      <c r="D52" s="4" t="s">
        <v>242</v>
      </c>
      <c r="E52" s="4" t="s">
        <v>255</v>
      </c>
      <c r="F52" s="4" t="s">
        <v>244</v>
      </c>
      <c r="G52" s="4" t="s">
        <v>160</v>
      </c>
      <c r="H52" s="4" t="s">
        <v>223</v>
      </c>
      <c r="I52" s="4"/>
      <c r="J52" s="11">
        <v>2000</v>
      </c>
      <c r="K52" s="6">
        <v>56506020</v>
      </c>
      <c r="L52" s="4" t="s">
        <v>213</v>
      </c>
    </row>
    <row r="53" spans="1:12" ht="15.75">
      <c r="A53" s="3"/>
      <c r="B53" s="4" t="s">
        <v>1800</v>
      </c>
      <c r="C53" s="4" t="s">
        <v>256</v>
      </c>
      <c r="D53" s="4" t="s">
        <v>257</v>
      </c>
      <c r="E53" s="4" t="s">
        <v>258</v>
      </c>
      <c r="F53" s="4" t="s">
        <v>210</v>
      </c>
      <c r="G53" s="4" t="s">
        <v>160</v>
      </c>
      <c r="H53" s="4" t="s">
        <v>259</v>
      </c>
      <c r="I53" s="4"/>
      <c r="J53" s="11">
        <v>1600</v>
      </c>
      <c r="K53" s="6">
        <v>56506021</v>
      </c>
      <c r="L53" s="4" t="s">
        <v>213</v>
      </c>
    </row>
    <row r="54" spans="1:12" ht="15.75">
      <c r="A54" s="3"/>
      <c r="B54" s="4" t="s">
        <v>1800</v>
      </c>
      <c r="C54" s="4" t="s">
        <v>256</v>
      </c>
      <c r="D54" s="4" t="s">
        <v>257</v>
      </c>
      <c r="E54" s="4" t="s">
        <v>260</v>
      </c>
      <c r="F54" s="4" t="s">
        <v>210</v>
      </c>
      <c r="G54" s="4" t="s">
        <v>160</v>
      </c>
      <c r="H54" s="4" t="s">
        <v>261</v>
      </c>
      <c r="I54" s="4"/>
      <c r="J54" s="11">
        <v>1600</v>
      </c>
      <c r="K54" s="6">
        <v>56506022</v>
      </c>
      <c r="L54" s="4" t="s">
        <v>213</v>
      </c>
    </row>
    <row r="55" spans="1:12" ht="15.75">
      <c r="A55" s="3"/>
      <c r="B55" s="4" t="s">
        <v>1800</v>
      </c>
      <c r="C55" s="4" t="s">
        <v>256</v>
      </c>
      <c r="D55" s="4" t="s">
        <v>257</v>
      </c>
      <c r="E55" s="4" t="s">
        <v>262</v>
      </c>
      <c r="F55" s="4" t="s">
        <v>210</v>
      </c>
      <c r="G55" s="4" t="s">
        <v>160</v>
      </c>
      <c r="H55" s="4" t="s">
        <v>254</v>
      </c>
      <c r="I55" s="4"/>
      <c r="J55" s="11">
        <v>1600</v>
      </c>
      <c r="K55" s="6">
        <v>56506023</v>
      </c>
      <c r="L55" s="4" t="s">
        <v>213</v>
      </c>
    </row>
    <row r="56" spans="1:12" ht="15.75">
      <c r="A56" s="3"/>
      <c r="B56" s="4" t="s">
        <v>1800</v>
      </c>
      <c r="C56" s="4" t="s">
        <v>256</v>
      </c>
      <c r="D56" s="4" t="s">
        <v>263</v>
      </c>
      <c r="E56" s="4" t="s">
        <v>264</v>
      </c>
      <c r="F56" s="4" t="s">
        <v>210</v>
      </c>
      <c r="G56" s="4" t="s">
        <v>245</v>
      </c>
      <c r="H56" s="4" t="s">
        <v>254</v>
      </c>
      <c r="I56" s="4"/>
      <c r="J56" s="11">
        <v>1600</v>
      </c>
      <c r="K56" s="6">
        <v>56506024</v>
      </c>
      <c r="L56" s="4" t="s">
        <v>213</v>
      </c>
    </row>
    <row r="57" spans="1:12" ht="15.75">
      <c r="A57" s="3"/>
      <c r="B57" s="4" t="s">
        <v>1800</v>
      </c>
      <c r="C57" s="4" t="s">
        <v>256</v>
      </c>
      <c r="D57" s="4" t="s">
        <v>257</v>
      </c>
      <c r="E57" s="4" t="s">
        <v>265</v>
      </c>
      <c r="F57" s="4" t="s">
        <v>210</v>
      </c>
      <c r="G57" s="4" t="s">
        <v>160</v>
      </c>
      <c r="H57" s="4" t="s">
        <v>266</v>
      </c>
      <c r="I57" s="4"/>
      <c r="J57" s="11">
        <v>1600</v>
      </c>
      <c r="K57" s="6">
        <v>56506025</v>
      </c>
      <c r="L57" s="4" t="s">
        <v>213</v>
      </c>
    </row>
    <row r="58" spans="1:12" ht="15.75">
      <c r="A58" s="3"/>
      <c r="B58" s="4" t="s">
        <v>1800</v>
      </c>
      <c r="C58" s="4" t="s">
        <v>256</v>
      </c>
      <c r="D58" s="4" t="s">
        <v>267</v>
      </c>
      <c r="E58" s="4" t="s">
        <v>268</v>
      </c>
      <c r="F58" s="4" t="s">
        <v>167</v>
      </c>
      <c r="G58" s="4" t="s">
        <v>81</v>
      </c>
      <c r="H58" s="4" t="s">
        <v>240</v>
      </c>
      <c r="I58" s="4" t="s">
        <v>269</v>
      </c>
      <c r="J58" s="11">
        <v>1000</v>
      </c>
      <c r="K58" s="6">
        <v>56506026</v>
      </c>
      <c r="L58" s="4" t="s">
        <v>213</v>
      </c>
    </row>
    <row r="59" spans="1:12" ht="15.75">
      <c r="A59" s="3"/>
      <c r="B59" s="4" t="s">
        <v>1800</v>
      </c>
      <c r="C59" s="4" t="s">
        <v>256</v>
      </c>
      <c r="D59" s="4" t="s">
        <v>267</v>
      </c>
      <c r="E59" s="4" t="s">
        <v>268</v>
      </c>
      <c r="F59" s="4" t="s">
        <v>167</v>
      </c>
      <c r="G59" s="4" t="s">
        <v>81</v>
      </c>
      <c r="H59" s="4" t="s">
        <v>240</v>
      </c>
      <c r="I59" s="4" t="s">
        <v>269</v>
      </c>
      <c r="J59" s="11">
        <v>1000</v>
      </c>
      <c r="K59" s="6">
        <v>56506027</v>
      </c>
      <c r="L59" s="4" t="s">
        <v>213</v>
      </c>
    </row>
    <row r="60" spans="1:12" ht="15.75">
      <c r="A60" s="3"/>
      <c r="B60" s="4" t="s">
        <v>1800</v>
      </c>
      <c r="C60" s="4" t="s">
        <v>256</v>
      </c>
      <c r="D60" s="4" t="s">
        <v>267</v>
      </c>
      <c r="E60" s="4" t="s">
        <v>268</v>
      </c>
      <c r="F60" s="4" t="s">
        <v>167</v>
      </c>
      <c r="G60" s="4" t="s">
        <v>270</v>
      </c>
      <c r="H60" s="4" t="s">
        <v>240</v>
      </c>
      <c r="I60" s="4" t="s">
        <v>271</v>
      </c>
      <c r="J60" s="11">
        <v>1000</v>
      </c>
      <c r="K60" s="6">
        <v>56506028</v>
      </c>
      <c r="L60" s="4" t="s">
        <v>213</v>
      </c>
    </row>
    <row r="61" spans="1:12" ht="15.75">
      <c r="A61" s="3"/>
      <c r="B61" s="4" t="s">
        <v>1800</v>
      </c>
      <c r="C61" s="4" t="s">
        <v>272</v>
      </c>
      <c r="D61" s="4" t="s">
        <v>267</v>
      </c>
      <c r="E61" s="4" t="s">
        <v>268</v>
      </c>
      <c r="F61" s="4" t="s">
        <v>167</v>
      </c>
      <c r="G61" s="4" t="s">
        <v>81</v>
      </c>
      <c r="H61" s="4" t="s">
        <v>240</v>
      </c>
      <c r="I61" s="4"/>
      <c r="J61" s="11">
        <v>1000</v>
      </c>
      <c r="K61" s="6">
        <v>56506029</v>
      </c>
      <c r="L61" s="4" t="s">
        <v>213</v>
      </c>
    </row>
    <row r="62" spans="1:12" ht="15.75">
      <c r="A62" s="3"/>
      <c r="B62" s="4" t="s">
        <v>1800</v>
      </c>
      <c r="C62" s="4" t="s">
        <v>273</v>
      </c>
      <c r="D62" s="4" t="s">
        <v>274</v>
      </c>
      <c r="E62" s="4" t="s">
        <v>275</v>
      </c>
      <c r="F62" s="4" t="s">
        <v>244</v>
      </c>
      <c r="G62" s="4" t="s">
        <v>160</v>
      </c>
      <c r="H62" s="4" t="s">
        <v>276</v>
      </c>
      <c r="I62" s="4" t="s">
        <v>269</v>
      </c>
      <c r="J62" s="11"/>
      <c r="K62" s="6">
        <v>56506030</v>
      </c>
      <c r="L62" s="4" t="s">
        <v>213</v>
      </c>
    </row>
    <row r="63" spans="1:12" ht="15.75">
      <c r="A63" s="3"/>
      <c r="B63" s="4" t="s">
        <v>1800</v>
      </c>
      <c r="C63" s="4" t="s">
        <v>273</v>
      </c>
      <c r="D63" s="4" t="s">
        <v>274</v>
      </c>
      <c r="E63" s="4" t="s">
        <v>277</v>
      </c>
      <c r="F63" s="4" t="s">
        <v>244</v>
      </c>
      <c r="G63" s="4" t="s">
        <v>160</v>
      </c>
      <c r="H63" s="4" t="s">
        <v>278</v>
      </c>
      <c r="I63" s="4" t="s">
        <v>269</v>
      </c>
      <c r="J63" s="11"/>
      <c r="K63" s="6">
        <v>56506031</v>
      </c>
      <c r="L63" s="4" t="s">
        <v>213</v>
      </c>
    </row>
    <row r="64" spans="1:12" ht="15.75">
      <c r="A64" s="3"/>
      <c r="B64" s="4" t="s">
        <v>1800</v>
      </c>
      <c r="C64" s="4" t="s">
        <v>273</v>
      </c>
      <c r="D64" s="4" t="s">
        <v>274</v>
      </c>
      <c r="E64" s="4" t="s">
        <v>279</v>
      </c>
      <c r="F64" s="4" t="s">
        <v>244</v>
      </c>
      <c r="G64" s="4" t="s">
        <v>160</v>
      </c>
      <c r="H64" s="4" t="s">
        <v>280</v>
      </c>
      <c r="I64" s="4" t="s">
        <v>269</v>
      </c>
      <c r="J64" s="11">
        <v>8000</v>
      </c>
      <c r="K64" s="6">
        <v>56506032</v>
      </c>
      <c r="L64" s="4" t="s">
        <v>213</v>
      </c>
    </row>
    <row r="65" spans="1:13" ht="15.75">
      <c r="A65" s="3"/>
      <c r="B65" s="4" t="s">
        <v>1800</v>
      </c>
      <c r="C65" s="4" t="s">
        <v>207</v>
      </c>
      <c r="D65" s="4" t="s">
        <v>281</v>
      </c>
      <c r="E65" s="4" t="s">
        <v>282</v>
      </c>
      <c r="F65" s="4" t="s">
        <v>167</v>
      </c>
      <c r="G65" s="4" t="s">
        <v>160</v>
      </c>
      <c r="H65" s="4" t="s">
        <v>283</v>
      </c>
      <c r="I65" s="4" t="s">
        <v>284</v>
      </c>
      <c r="J65" s="11">
        <v>1000</v>
      </c>
      <c r="K65" s="6">
        <v>56506033</v>
      </c>
      <c r="L65" s="4" t="s">
        <v>213</v>
      </c>
    </row>
    <row r="66" spans="1:13" ht="15.75">
      <c r="A66" s="3"/>
      <c r="B66" s="4" t="s">
        <v>1800</v>
      </c>
      <c r="C66" s="4" t="s">
        <v>256</v>
      </c>
      <c r="D66" s="4" t="s">
        <v>274</v>
      </c>
      <c r="E66" s="4" t="s">
        <v>285</v>
      </c>
      <c r="F66" s="4" t="s">
        <v>167</v>
      </c>
      <c r="G66" s="4" t="s">
        <v>160</v>
      </c>
      <c r="H66" s="4" t="s">
        <v>286</v>
      </c>
      <c r="I66" s="4" t="s">
        <v>271</v>
      </c>
      <c r="J66" s="11">
        <v>8000</v>
      </c>
      <c r="K66" s="6">
        <v>56506034</v>
      </c>
      <c r="L66" s="4" t="s">
        <v>213</v>
      </c>
    </row>
    <row r="67" spans="1:13" ht="15.75">
      <c r="A67" s="3"/>
      <c r="B67" s="4" t="s">
        <v>1800</v>
      </c>
      <c r="C67" s="4" t="s">
        <v>207</v>
      </c>
      <c r="D67" s="4" t="s">
        <v>287</v>
      </c>
      <c r="E67" s="4" t="s">
        <v>288</v>
      </c>
      <c r="F67" s="4" t="s">
        <v>167</v>
      </c>
      <c r="G67" s="4" t="s">
        <v>289</v>
      </c>
      <c r="H67" s="4" t="s">
        <v>290</v>
      </c>
      <c r="I67" s="4"/>
      <c r="J67" s="11">
        <v>4000</v>
      </c>
      <c r="K67" s="6">
        <v>56506035</v>
      </c>
      <c r="L67" s="4" t="s">
        <v>213</v>
      </c>
    </row>
    <row r="68" spans="1:13" ht="15.75">
      <c r="A68" s="3"/>
      <c r="B68" s="4" t="s">
        <v>1800</v>
      </c>
      <c r="C68" s="4" t="s">
        <v>207</v>
      </c>
      <c r="D68" s="4" t="s">
        <v>291</v>
      </c>
      <c r="E68" s="4" t="s">
        <v>292</v>
      </c>
      <c r="F68" s="4" t="s">
        <v>167</v>
      </c>
      <c r="G68" s="4" t="s">
        <v>251</v>
      </c>
      <c r="H68" s="4" t="s">
        <v>293</v>
      </c>
      <c r="J68" s="11">
        <v>1000</v>
      </c>
      <c r="K68" s="6">
        <v>56506036</v>
      </c>
      <c r="L68" s="4" t="s">
        <v>213</v>
      </c>
    </row>
    <row r="69" spans="1:13" ht="15.75">
      <c r="A69" s="3"/>
      <c r="B69" s="4" t="s">
        <v>1800</v>
      </c>
      <c r="C69" s="4" t="s">
        <v>207</v>
      </c>
      <c r="D69" s="4" t="s">
        <v>294</v>
      </c>
      <c r="E69" s="4" t="s">
        <v>295</v>
      </c>
      <c r="F69" s="4" t="s">
        <v>296</v>
      </c>
      <c r="G69" s="4" t="s">
        <v>160</v>
      </c>
      <c r="H69" s="4" t="s">
        <v>297</v>
      </c>
      <c r="K69" s="6">
        <v>56506037</v>
      </c>
      <c r="L69" s="4" t="s">
        <v>213</v>
      </c>
    </row>
    <row r="70" spans="1:13" ht="15.75">
      <c r="A70" s="3"/>
      <c r="L70" s="4"/>
    </row>
    <row r="71" spans="1:13" ht="15.75">
      <c r="A71" s="3"/>
      <c r="L71" s="4"/>
    </row>
    <row r="72" spans="1:13" ht="20.25">
      <c r="A72" s="3"/>
      <c r="B72" s="9" t="s">
        <v>0</v>
      </c>
      <c r="C72" s="9" t="s">
        <v>1</v>
      </c>
      <c r="D72" s="9" t="s">
        <v>298</v>
      </c>
      <c r="E72" s="9" t="s">
        <v>299</v>
      </c>
      <c r="F72" s="9" t="s">
        <v>300</v>
      </c>
      <c r="G72" s="9" t="s">
        <v>153</v>
      </c>
      <c r="H72" s="9" t="s">
        <v>154</v>
      </c>
      <c r="I72" s="9" t="s">
        <v>5</v>
      </c>
      <c r="J72" s="9" t="s">
        <v>6</v>
      </c>
      <c r="K72" s="9" t="s">
        <v>7</v>
      </c>
      <c r="L72" s="4"/>
      <c r="M72" s="9"/>
    </row>
    <row r="73" spans="1:13" ht="15.75">
      <c r="A73" s="3"/>
      <c r="B73" s="4" t="s">
        <v>1800</v>
      </c>
      <c r="C73" s="18" t="s">
        <v>8</v>
      </c>
      <c r="D73" s="4" t="s">
        <v>301</v>
      </c>
      <c r="E73" s="4" t="s">
        <v>302</v>
      </c>
      <c r="F73" s="4"/>
      <c r="G73" s="4" t="s">
        <v>303</v>
      </c>
      <c r="H73" s="4" t="s">
        <v>304</v>
      </c>
      <c r="I73" s="11">
        <v>600</v>
      </c>
      <c r="J73" s="4">
        <v>55106027</v>
      </c>
      <c r="K73" s="4" t="s">
        <v>305</v>
      </c>
      <c r="L73" s="4"/>
    </row>
    <row r="74" spans="1:13" ht="15.75">
      <c r="A74" s="3"/>
      <c r="B74" s="4" t="s">
        <v>1800</v>
      </c>
      <c r="C74" s="18" t="s">
        <v>306</v>
      </c>
      <c r="D74" s="4" t="s">
        <v>307</v>
      </c>
      <c r="E74" s="4" t="s">
        <v>308</v>
      </c>
      <c r="F74" s="4"/>
      <c r="G74" s="4" t="s">
        <v>210</v>
      </c>
      <c r="H74" s="4" t="s">
        <v>309</v>
      </c>
      <c r="I74" s="11">
        <v>200</v>
      </c>
      <c r="J74" s="4">
        <v>55106028</v>
      </c>
      <c r="K74" s="4" t="s">
        <v>305</v>
      </c>
      <c r="L74" s="4"/>
    </row>
    <row r="75" spans="1:13" ht="15.75">
      <c r="A75" s="3"/>
      <c r="B75" s="4" t="s">
        <v>1800</v>
      </c>
      <c r="C75" s="18" t="s">
        <v>310</v>
      </c>
      <c r="D75" s="4" t="s">
        <v>311</v>
      </c>
      <c r="E75" s="4" t="s">
        <v>156</v>
      </c>
      <c r="F75" s="4"/>
      <c r="G75" s="4" t="s">
        <v>210</v>
      </c>
      <c r="H75" s="4" t="s">
        <v>312</v>
      </c>
      <c r="I75" s="11">
        <v>100</v>
      </c>
      <c r="J75" s="4">
        <v>55106029</v>
      </c>
      <c r="K75" s="4" t="s">
        <v>305</v>
      </c>
      <c r="L75" s="4"/>
    </row>
    <row r="76" spans="1:13" ht="15.75">
      <c r="A76" s="3"/>
      <c r="B76" s="4" t="s">
        <v>1800</v>
      </c>
      <c r="C76" s="18" t="s">
        <v>313</v>
      </c>
      <c r="D76" s="4" t="s">
        <v>314</v>
      </c>
      <c r="E76" s="4" t="s">
        <v>315</v>
      </c>
      <c r="F76" s="4"/>
      <c r="G76" s="4" t="s">
        <v>244</v>
      </c>
      <c r="H76" s="4" t="s">
        <v>316</v>
      </c>
      <c r="I76" s="11">
        <v>900</v>
      </c>
      <c r="J76" s="4">
        <v>55106030</v>
      </c>
      <c r="K76" s="4" t="s">
        <v>305</v>
      </c>
      <c r="L76" s="4"/>
    </row>
    <row r="77" spans="1:13" ht="15.75">
      <c r="A77" s="3"/>
      <c r="B77" s="4" t="s">
        <v>1800</v>
      </c>
      <c r="C77" s="18" t="s">
        <v>15</v>
      </c>
      <c r="D77" s="4" t="s">
        <v>317</v>
      </c>
      <c r="E77" s="4" t="s">
        <v>318</v>
      </c>
      <c r="F77" s="4"/>
      <c r="G77" s="4" t="s">
        <v>210</v>
      </c>
      <c r="H77" s="4" t="s">
        <v>316</v>
      </c>
      <c r="I77" s="11">
        <v>1000</v>
      </c>
      <c r="J77" s="4">
        <v>55106031</v>
      </c>
      <c r="K77" s="4" t="s">
        <v>305</v>
      </c>
      <c r="L77" s="4"/>
    </row>
    <row r="78" spans="1:13" ht="15.75">
      <c r="A78" s="3"/>
      <c r="B78" s="4" t="s">
        <v>1800</v>
      </c>
      <c r="C78" s="18" t="s">
        <v>62</v>
      </c>
      <c r="D78" s="4" t="s">
        <v>317</v>
      </c>
      <c r="E78" s="4" t="s">
        <v>319</v>
      </c>
      <c r="F78" s="4"/>
      <c r="G78" s="4" t="s">
        <v>210</v>
      </c>
      <c r="H78" s="4" t="s">
        <v>316</v>
      </c>
      <c r="I78" s="11">
        <v>5000</v>
      </c>
      <c r="J78" s="4">
        <v>55106032</v>
      </c>
      <c r="K78" s="4" t="s">
        <v>305</v>
      </c>
      <c r="L78" s="4"/>
    </row>
    <row r="79" spans="1:13" ht="15.75">
      <c r="A79" s="3"/>
      <c r="B79" s="4" t="s">
        <v>1800</v>
      </c>
      <c r="C79" s="18" t="s">
        <v>320</v>
      </c>
      <c r="D79" s="4" t="s">
        <v>317</v>
      </c>
      <c r="E79" s="4" t="s">
        <v>321</v>
      </c>
      <c r="F79" s="4"/>
      <c r="G79" s="4" t="s">
        <v>210</v>
      </c>
      <c r="H79" s="4" t="s">
        <v>316</v>
      </c>
      <c r="I79" s="11">
        <v>5000</v>
      </c>
      <c r="J79" s="4">
        <v>55106033</v>
      </c>
      <c r="K79" s="4" t="s">
        <v>305</v>
      </c>
      <c r="L79" s="4"/>
    </row>
    <row r="80" spans="1:13" ht="15.75">
      <c r="A80" s="3"/>
      <c r="B80" s="4" t="s">
        <v>1800</v>
      </c>
      <c r="C80" s="18" t="s">
        <v>322</v>
      </c>
      <c r="D80" s="4" t="s">
        <v>323</v>
      </c>
      <c r="E80" s="4" t="s">
        <v>324</v>
      </c>
      <c r="F80" s="4"/>
      <c r="G80" s="4" t="s">
        <v>244</v>
      </c>
      <c r="H80" s="4" t="s">
        <v>316</v>
      </c>
      <c r="I80" s="11">
        <v>10000</v>
      </c>
      <c r="J80" s="4">
        <v>55106034</v>
      </c>
      <c r="K80" s="4" t="s">
        <v>305</v>
      </c>
      <c r="L80" s="4"/>
    </row>
    <row r="81" spans="1:12" ht="15.75">
      <c r="A81" s="3"/>
      <c r="B81" s="4" t="s">
        <v>1800</v>
      </c>
      <c r="C81" s="18" t="s">
        <v>325</v>
      </c>
      <c r="D81" s="4" t="s">
        <v>326</v>
      </c>
      <c r="E81" s="4" t="s">
        <v>327</v>
      </c>
      <c r="F81" s="4"/>
      <c r="G81" s="4" t="s">
        <v>244</v>
      </c>
      <c r="H81" s="4" t="s">
        <v>328</v>
      </c>
      <c r="I81" s="11">
        <v>10000</v>
      </c>
      <c r="J81" s="4">
        <v>55106035</v>
      </c>
      <c r="K81" s="4" t="s">
        <v>305</v>
      </c>
      <c r="L81" s="4"/>
    </row>
    <row r="82" spans="1:12" ht="15.75">
      <c r="A82" s="3"/>
      <c r="B82" s="4" t="s">
        <v>1800</v>
      </c>
      <c r="C82" s="18" t="s">
        <v>329</v>
      </c>
      <c r="D82" s="4" t="s">
        <v>330</v>
      </c>
      <c r="E82" s="4" t="s">
        <v>331</v>
      </c>
      <c r="F82" s="4"/>
      <c r="G82" s="4" t="s">
        <v>244</v>
      </c>
      <c r="H82" s="4" t="s">
        <v>328</v>
      </c>
      <c r="I82" s="11">
        <v>20000</v>
      </c>
      <c r="J82" s="4">
        <v>55106036</v>
      </c>
      <c r="K82" s="4" t="s">
        <v>305</v>
      </c>
      <c r="L82" s="4"/>
    </row>
    <row r="83" spans="1:12" ht="15.75">
      <c r="A83" s="3"/>
      <c r="B83" s="4" t="s">
        <v>1800</v>
      </c>
      <c r="C83" s="18" t="s">
        <v>322</v>
      </c>
      <c r="D83" s="4" t="s">
        <v>332</v>
      </c>
      <c r="E83" s="4" t="s">
        <v>333</v>
      </c>
      <c r="F83" s="4"/>
      <c r="G83" s="4" t="s">
        <v>167</v>
      </c>
      <c r="H83" s="4" t="s">
        <v>328</v>
      </c>
      <c r="I83" s="11">
        <v>1500</v>
      </c>
      <c r="J83" s="4">
        <v>55106037</v>
      </c>
      <c r="K83" s="4" t="s">
        <v>305</v>
      </c>
      <c r="L83" s="4"/>
    </row>
    <row r="84" spans="1:12" ht="15.75">
      <c r="A84" s="3"/>
      <c r="B84" s="4" t="s">
        <v>1800</v>
      </c>
      <c r="C84" s="18" t="s">
        <v>322</v>
      </c>
      <c r="D84" s="4" t="s">
        <v>334</v>
      </c>
      <c r="E84" s="4" t="s">
        <v>335</v>
      </c>
      <c r="F84" s="4" t="s">
        <v>336</v>
      </c>
      <c r="G84" s="4" t="s">
        <v>167</v>
      </c>
      <c r="H84" s="4" t="s">
        <v>328</v>
      </c>
      <c r="I84" s="11">
        <v>1400</v>
      </c>
      <c r="J84" s="4">
        <v>55106038</v>
      </c>
      <c r="K84" s="4" t="s">
        <v>305</v>
      </c>
      <c r="L84" s="4"/>
    </row>
    <row r="85" spans="1:12" ht="15.75">
      <c r="A85" s="3"/>
      <c r="B85" s="4" t="s">
        <v>1800</v>
      </c>
      <c r="C85" s="18" t="s">
        <v>8</v>
      </c>
      <c r="D85" s="4" t="s">
        <v>337</v>
      </c>
      <c r="E85" s="4" t="s">
        <v>338</v>
      </c>
      <c r="F85" s="4" t="s">
        <v>339</v>
      </c>
      <c r="G85" s="4" t="s">
        <v>210</v>
      </c>
      <c r="H85" s="4" t="s">
        <v>340</v>
      </c>
      <c r="I85" s="11">
        <v>200</v>
      </c>
      <c r="J85" s="4">
        <v>52306001</v>
      </c>
      <c r="K85" s="4" t="s">
        <v>305</v>
      </c>
      <c r="L85" s="4"/>
    </row>
    <row r="86" spans="1:12" ht="15.75">
      <c r="A86" s="3"/>
      <c r="B86" s="4" t="s">
        <v>1800</v>
      </c>
      <c r="C86" s="18" t="s">
        <v>8</v>
      </c>
      <c r="D86" s="4" t="s">
        <v>91</v>
      </c>
      <c r="E86" s="4" t="s">
        <v>341</v>
      </c>
      <c r="F86" s="4" t="s">
        <v>342</v>
      </c>
      <c r="G86" s="4" t="s">
        <v>167</v>
      </c>
      <c r="H86" s="4" t="s">
        <v>340</v>
      </c>
      <c r="I86" s="11">
        <v>1200</v>
      </c>
      <c r="J86" s="4">
        <v>51506001</v>
      </c>
      <c r="K86" s="4" t="s">
        <v>305</v>
      </c>
      <c r="L86" s="4"/>
    </row>
    <row r="87" spans="1:12" ht="15.75">
      <c r="A87" s="3"/>
      <c r="B87" s="4" t="s">
        <v>1800</v>
      </c>
      <c r="C87" s="18" t="s">
        <v>8</v>
      </c>
      <c r="D87" s="4" t="s">
        <v>343</v>
      </c>
      <c r="E87" s="4" t="s">
        <v>344</v>
      </c>
      <c r="F87" s="4" t="s">
        <v>345</v>
      </c>
      <c r="G87" s="4" t="s">
        <v>167</v>
      </c>
      <c r="H87" s="4" t="s">
        <v>340</v>
      </c>
      <c r="I87" s="11">
        <v>800</v>
      </c>
      <c r="J87" s="4">
        <v>51506002</v>
      </c>
      <c r="K87" s="4" t="s">
        <v>305</v>
      </c>
      <c r="L87" s="4"/>
    </row>
    <row r="88" spans="1:12" ht="15.75">
      <c r="A88" s="3"/>
      <c r="B88" s="4" t="s">
        <v>1800</v>
      </c>
      <c r="C88" s="18" t="s">
        <v>8</v>
      </c>
      <c r="D88" s="4" t="s">
        <v>75</v>
      </c>
      <c r="E88" s="4" t="s">
        <v>346</v>
      </c>
      <c r="F88" s="4" t="s">
        <v>347</v>
      </c>
      <c r="G88" s="4" t="s">
        <v>167</v>
      </c>
      <c r="H88" s="4" t="s">
        <v>328</v>
      </c>
      <c r="I88" s="11">
        <v>300</v>
      </c>
      <c r="J88" s="4">
        <v>51506003</v>
      </c>
      <c r="K88" s="4" t="s">
        <v>305</v>
      </c>
      <c r="L88" s="4"/>
    </row>
    <row r="89" spans="1:12" ht="15.75">
      <c r="A89" s="3"/>
      <c r="B89" s="4" t="s">
        <v>1800</v>
      </c>
      <c r="C89" s="18" t="s">
        <v>8</v>
      </c>
      <c r="D89" s="4" t="s">
        <v>105</v>
      </c>
      <c r="E89" s="4" t="s">
        <v>348</v>
      </c>
      <c r="F89" s="4" t="s">
        <v>349</v>
      </c>
      <c r="G89" s="4" t="s">
        <v>167</v>
      </c>
      <c r="H89" s="4" t="s">
        <v>328</v>
      </c>
      <c r="I89" s="11">
        <v>200</v>
      </c>
      <c r="J89" s="4">
        <v>51506004</v>
      </c>
      <c r="K89" s="4" t="s">
        <v>305</v>
      </c>
      <c r="L89" s="4"/>
    </row>
    <row r="90" spans="1:12" ht="15.75">
      <c r="A90" s="3"/>
      <c r="B90" s="4" t="s">
        <v>1800</v>
      </c>
      <c r="C90" s="18" t="s">
        <v>8</v>
      </c>
      <c r="D90" s="4" t="s">
        <v>350</v>
      </c>
      <c r="E90" s="4" t="s">
        <v>351</v>
      </c>
      <c r="F90" s="4" t="s">
        <v>352</v>
      </c>
      <c r="G90" s="4" t="s">
        <v>296</v>
      </c>
      <c r="H90" s="4" t="s">
        <v>328</v>
      </c>
      <c r="I90" s="11">
        <v>5000</v>
      </c>
      <c r="J90" s="4">
        <v>52306002</v>
      </c>
      <c r="K90" s="4" t="s">
        <v>305</v>
      </c>
      <c r="L90" s="4"/>
    </row>
    <row r="91" spans="1:12" ht="15.75">
      <c r="A91" s="3"/>
      <c r="B91" s="4" t="s">
        <v>1800</v>
      </c>
      <c r="C91" s="18" t="s">
        <v>62</v>
      </c>
      <c r="D91" s="4" t="s">
        <v>353</v>
      </c>
      <c r="E91" s="4" t="s">
        <v>354</v>
      </c>
      <c r="F91" s="4" t="s">
        <v>355</v>
      </c>
      <c r="G91" s="4" t="s">
        <v>356</v>
      </c>
      <c r="H91" s="4" t="s">
        <v>328</v>
      </c>
      <c r="I91" s="11">
        <v>2500</v>
      </c>
      <c r="J91" s="4">
        <v>52306003</v>
      </c>
      <c r="K91" s="4" t="s">
        <v>305</v>
      </c>
      <c r="L91" s="4"/>
    </row>
    <row r="92" spans="1:12" ht="15.75">
      <c r="A92" s="3"/>
      <c r="B92" s="4" t="s">
        <v>1800</v>
      </c>
      <c r="C92" s="18" t="s">
        <v>8</v>
      </c>
      <c r="D92" s="4" t="s">
        <v>357</v>
      </c>
      <c r="E92" s="4" t="s">
        <v>358</v>
      </c>
      <c r="F92" s="4" t="s">
        <v>359</v>
      </c>
      <c r="G92" s="4" t="s">
        <v>210</v>
      </c>
      <c r="H92" s="4" t="s">
        <v>360</v>
      </c>
      <c r="I92" s="11">
        <v>100</v>
      </c>
      <c r="J92" s="4">
        <v>51506005</v>
      </c>
      <c r="K92" s="4" t="s">
        <v>305</v>
      </c>
      <c r="L92" s="4"/>
    </row>
    <row r="93" spans="1:12" ht="15.75">
      <c r="A93" s="3"/>
      <c r="B93" s="4" t="s">
        <v>1800</v>
      </c>
      <c r="C93" s="18" t="s">
        <v>8</v>
      </c>
      <c r="D93" s="4" t="s">
        <v>29</v>
      </c>
      <c r="E93" s="4" t="s">
        <v>30</v>
      </c>
      <c r="F93" s="4" t="s">
        <v>361</v>
      </c>
      <c r="G93" s="4" t="s">
        <v>167</v>
      </c>
      <c r="H93" s="4" t="s">
        <v>328</v>
      </c>
      <c r="I93" s="11">
        <v>100</v>
      </c>
      <c r="J93" s="4">
        <v>51506006</v>
      </c>
      <c r="K93" s="4" t="s">
        <v>305</v>
      </c>
      <c r="L93" s="4"/>
    </row>
    <row r="94" spans="1:12" ht="15.75">
      <c r="A94" s="3"/>
      <c r="B94" s="4" t="s">
        <v>1800</v>
      </c>
      <c r="C94" s="18" t="s">
        <v>8</v>
      </c>
      <c r="D94" s="4" t="s">
        <v>362</v>
      </c>
      <c r="E94" s="4" t="s">
        <v>363</v>
      </c>
      <c r="F94" s="4" t="s">
        <v>364</v>
      </c>
      <c r="G94" s="4" t="s">
        <v>167</v>
      </c>
      <c r="H94" s="4" t="s">
        <v>328</v>
      </c>
      <c r="I94" s="11">
        <v>300</v>
      </c>
      <c r="J94" s="4">
        <v>51206001</v>
      </c>
      <c r="K94" s="4" t="s">
        <v>305</v>
      </c>
      <c r="L94" s="4"/>
    </row>
    <row r="95" spans="1:12" ht="15.75">
      <c r="A95" s="3"/>
      <c r="B95" s="4" t="s">
        <v>1800</v>
      </c>
      <c r="C95" s="18" t="s">
        <v>8</v>
      </c>
      <c r="D95" s="4" t="s">
        <v>91</v>
      </c>
      <c r="E95" s="4" t="s">
        <v>365</v>
      </c>
      <c r="F95" s="4" t="s">
        <v>366</v>
      </c>
      <c r="G95" s="4" t="s">
        <v>210</v>
      </c>
      <c r="H95" s="4" t="s">
        <v>328</v>
      </c>
      <c r="I95" s="11">
        <v>1200</v>
      </c>
      <c r="J95" s="4">
        <v>51506007</v>
      </c>
      <c r="K95" s="4" t="s">
        <v>305</v>
      </c>
      <c r="L95" s="4"/>
    </row>
    <row r="96" spans="1:12" ht="15.75">
      <c r="A96" s="3"/>
      <c r="B96" s="4" t="s">
        <v>1800</v>
      </c>
      <c r="C96" s="18" t="s">
        <v>8</v>
      </c>
      <c r="D96" s="4" t="s">
        <v>105</v>
      </c>
      <c r="E96" s="4" t="s">
        <v>367</v>
      </c>
      <c r="F96" s="4" t="s">
        <v>368</v>
      </c>
      <c r="G96" s="4" t="s">
        <v>210</v>
      </c>
      <c r="H96" s="4" t="s">
        <v>328</v>
      </c>
      <c r="I96" s="11">
        <v>100</v>
      </c>
      <c r="J96" s="4">
        <v>51506008</v>
      </c>
      <c r="K96" s="4" t="s">
        <v>305</v>
      </c>
      <c r="L96" s="4"/>
    </row>
    <row r="97" spans="1:12" ht="15.75">
      <c r="A97" s="3"/>
      <c r="B97" s="4" t="s">
        <v>1800</v>
      </c>
      <c r="C97" s="18" t="s">
        <v>8</v>
      </c>
      <c r="D97" s="4" t="s">
        <v>75</v>
      </c>
      <c r="E97" s="4" t="s">
        <v>96</v>
      </c>
      <c r="F97" s="4" t="s">
        <v>369</v>
      </c>
      <c r="G97" s="4" t="s">
        <v>210</v>
      </c>
      <c r="H97" s="4" t="s">
        <v>370</v>
      </c>
      <c r="I97" s="11">
        <v>20</v>
      </c>
      <c r="J97" s="4">
        <v>51506009</v>
      </c>
      <c r="K97" s="4" t="s">
        <v>305</v>
      </c>
      <c r="L97" s="4"/>
    </row>
    <row r="98" spans="1:12" ht="15.75">
      <c r="A98" s="3"/>
      <c r="B98" s="4" t="s">
        <v>1800</v>
      </c>
      <c r="C98" s="18" t="s">
        <v>8</v>
      </c>
      <c r="D98" s="4" t="s">
        <v>29</v>
      </c>
      <c r="E98" s="4" t="s">
        <v>371</v>
      </c>
      <c r="F98" s="4" t="s">
        <v>372</v>
      </c>
      <c r="G98" s="4" t="s">
        <v>210</v>
      </c>
      <c r="H98" s="4" t="s">
        <v>373</v>
      </c>
      <c r="I98" s="11">
        <v>100</v>
      </c>
      <c r="J98" s="4">
        <v>51506010</v>
      </c>
      <c r="K98" s="4" t="s">
        <v>305</v>
      </c>
      <c r="L98" s="4"/>
    </row>
    <row r="99" spans="1:12" ht="15.75">
      <c r="A99" s="3"/>
      <c r="B99" s="4" t="s">
        <v>1800</v>
      </c>
      <c r="C99" s="18" t="s">
        <v>8</v>
      </c>
      <c r="D99" s="4" t="s">
        <v>29</v>
      </c>
      <c r="E99" s="4" t="s">
        <v>374</v>
      </c>
      <c r="F99" s="4" t="s">
        <v>375</v>
      </c>
      <c r="G99" s="4" t="s">
        <v>210</v>
      </c>
      <c r="H99" s="4" t="s">
        <v>376</v>
      </c>
      <c r="I99" s="11">
        <v>1800</v>
      </c>
      <c r="J99" s="4">
        <v>51506011</v>
      </c>
      <c r="K99" s="4" t="s">
        <v>305</v>
      </c>
      <c r="L99" s="4"/>
    </row>
    <row r="100" spans="1:12" ht="15.75">
      <c r="A100" s="3"/>
      <c r="B100" s="4" t="s">
        <v>1800</v>
      </c>
      <c r="C100" s="18" t="s">
        <v>8</v>
      </c>
      <c r="D100" s="4" t="s">
        <v>377</v>
      </c>
      <c r="E100" s="4" t="s">
        <v>378</v>
      </c>
      <c r="F100" s="4" t="s">
        <v>379</v>
      </c>
      <c r="G100" s="4" t="s">
        <v>380</v>
      </c>
      <c r="H100" s="4" t="s">
        <v>328</v>
      </c>
      <c r="I100" s="11">
        <v>800</v>
      </c>
      <c r="J100" s="4">
        <v>51506012</v>
      </c>
      <c r="K100" s="4" t="s">
        <v>305</v>
      </c>
      <c r="L100" s="4"/>
    </row>
    <row r="101" spans="1:12" ht="15.75">
      <c r="A101" s="3"/>
      <c r="B101" s="4" t="s">
        <v>1800</v>
      </c>
      <c r="C101" s="18" t="s">
        <v>8</v>
      </c>
      <c r="D101" s="4" t="s">
        <v>381</v>
      </c>
      <c r="E101" s="4" t="s">
        <v>382</v>
      </c>
      <c r="F101" s="4" t="s">
        <v>383</v>
      </c>
      <c r="G101" s="4" t="s">
        <v>380</v>
      </c>
      <c r="H101" s="4" t="s">
        <v>328</v>
      </c>
      <c r="I101" s="11">
        <v>1200</v>
      </c>
      <c r="J101" s="4">
        <v>51506013</v>
      </c>
      <c r="K101" s="4" t="s">
        <v>305</v>
      </c>
      <c r="L101" s="4"/>
    </row>
    <row r="102" spans="1:12" ht="15.75">
      <c r="A102" s="3"/>
      <c r="B102" s="4" t="s">
        <v>1800</v>
      </c>
      <c r="C102" s="18" t="s">
        <v>8</v>
      </c>
      <c r="D102" s="4" t="s">
        <v>384</v>
      </c>
      <c r="E102" s="4" t="s">
        <v>385</v>
      </c>
      <c r="F102" s="4" t="s">
        <v>375</v>
      </c>
      <c r="G102" s="4" t="s">
        <v>380</v>
      </c>
      <c r="H102" s="4" t="s">
        <v>328</v>
      </c>
      <c r="I102" s="11">
        <v>1000</v>
      </c>
      <c r="J102" s="4">
        <v>51506014</v>
      </c>
      <c r="K102" s="4" t="s">
        <v>305</v>
      </c>
      <c r="L102" s="4"/>
    </row>
    <row r="103" spans="1:12" ht="15.75">
      <c r="A103" s="3"/>
      <c r="B103" s="4" t="s">
        <v>1800</v>
      </c>
      <c r="C103" s="18" t="s">
        <v>8</v>
      </c>
      <c r="D103" s="4" t="s">
        <v>386</v>
      </c>
      <c r="E103" s="4" t="s">
        <v>387</v>
      </c>
      <c r="F103" s="4" t="s">
        <v>388</v>
      </c>
      <c r="G103" s="4" t="s">
        <v>380</v>
      </c>
      <c r="H103" s="4" t="s">
        <v>328</v>
      </c>
      <c r="I103" s="11">
        <v>200</v>
      </c>
      <c r="J103" s="4">
        <v>51506015</v>
      </c>
      <c r="K103" s="4" t="s">
        <v>305</v>
      </c>
      <c r="L103" s="4"/>
    </row>
    <row r="104" spans="1:12" ht="15.75">
      <c r="A104" s="3"/>
      <c r="B104" s="4" t="s">
        <v>1800</v>
      </c>
      <c r="C104" s="18" t="s">
        <v>8</v>
      </c>
      <c r="D104" s="4" t="s">
        <v>343</v>
      </c>
      <c r="E104" s="4" t="s">
        <v>389</v>
      </c>
      <c r="F104" s="4" t="s">
        <v>390</v>
      </c>
      <c r="G104" s="4" t="s">
        <v>391</v>
      </c>
      <c r="H104" s="4" t="s">
        <v>392</v>
      </c>
      <c r="I104" s="11">
        <v>3840</v>
      </c>
      <c r="J104" s="4">
        <v>51506016</v>
      </c>
      <c r="K104" s="4" t="s">
        <v>305</v>
      </c>
      <c r="L104" s="4"/>
    </row>
    <row r="105" spans="1:12" ht="15.75">
      <c r="A105" s="3"/>
      <c r="B105" s="4" t="s">
        <v>1800</v>
      </c>
      <c r="C105" s="18" t="s">
        <v>8</v>
      </c>
      <c r="D105" s="4" t="s">
        <v>393</v>
      </c>
      <c r="E105" s="4" t="s">
        <v>394</v>
      </c>
      <c r="F105" s="4" t="s">
        <v>395</v>
      </c>
      <c r="G105" s="4" t="s">
        <v>210</v>
      </c>
      <c r="H105" s="4" t="s">
        <v>328</v>
      </c>
      <c r="I105" s="11">
        <v>7300</v>
      </c>
      <c r="J105" s="4">
        <v>51506017</v>
      </c>
      <c r="K105" s="4" t="s">
        <v>305</v>
      </c>
      <c r="L105" s="4"/>
    </row>
    <row r="106" spans="1:12" ht="15.75">
      <c r="A106" s="3"/>
      <c r="B106" s="4" t="s">
        <v>1800</v>
      </c>
      <c r="C106" s="18" t="s">
        <v>62</v>
      </c>
      <c r="D106" s="4" t="s">
        <v>396</v>
      </c>
      <c r="E106" s="4" t="s">
        <v>397</v>
      </c>
      <c r="F106" s="4" t="s">
        <v>375</v>
      </c>
      <c r="G106" s="4" t="s">
        <v>391</v>
      </c>
      <c r="H106" s="4" t="s">
        <v>398</v>
      </c>
      <c r="I106" s="11">
        <v>300</v>
      </c>
      <c r="J106" s="4">
        <v>56606001</v>
      </c>
      <c r="K106" s="4" t="s">
        <v>305</v>
      </c>
      <c r="L106" s="4"/>
    </row>
    <row r="107" spans="1:12" ht="15.75">
      <c r="A107" s="3"/>
      <c r="B107" s="4" t="s">
        <v>1800</v>
      </c>
      <c r="C107" s="18" t="s">
        <v>8</v>
      </c>
      <c r="D107" s="4" t="s">
        <v>399</v>
      </c>
      <c r="E107" s="4" t="s">
        <v>354</v>
      </c>
      <c r="F107" s="4" t="s">
        <v>400</v>
      </c>
      <c r="G107" s="4" t="s">
        <v>210</v>
      </c>
      <c r="H107" s="4" t="s">
        <v>401</v>
      </c>
      <c r="I107" s="11">
        <v>700</v>
      </c>
      <c r="J107" s="4">
        <v>51206002</v>
      </c>
      <c r="K107" s="4" t="s">
        <v>305</v>
      </c>
      <c r="L107" s="4"/>
    </row>
    <row r="108" spans="1:12" ht="15.75">
      <c r="A108" s="3"/>
      <c r="B108" s="4" t="s">
        <v>1800</v>
      </c>
      <c r="C108" s="18" t="s">
        <v>8</v>
      </c>
      <c r="D108" s="4" t="s">
        <v>402</v>
      </c>
      <c r="E108" s="4" t="s">
        <v>403</v>
      </c>
      <c r="F108" s="4" t="s">
        <v>404</v>
      </c>
      <c r="G108" s="4" t="s">
        <v>210</v>
      </c>
      <c r="H108" s="4" t="s">
        <v>405</v>
      </c>
      <c r="I108" s="11">
        <v>200</v>
      </c>
      <c r="J108" s="4">
        <v>51506018</v>
      </c>
      <c r="K108" s="4" t="s">
        <v>305</v>
      </c>
      <c r="L108" s="4"/>
    </row>
    <row r="109" spans="1:12" ht="15.75">
      <c r="A109" s="3"/>
      <c r="B109" s="4" t="s">
        <v>1800</v>
      </c>
      <c r="C109" s="18" t="s">
        <v>8</v>
      </c>
      <c r="D109" s="4" t="s">
        <v>406</v>
      </c>
      <c r="E109" s="4" t="s">
        <v>407</v>
      </c>
      <c r="F109" s="4" t="s">
        <v>408</v>
      </c>
      <c r="G109" s="4" t="s">
        <v>210</v>
      </c>
      <c r="H109" s="4" t="s">
        <v>398</v>
      </c>
      <c r="I109" s="11">
        <v>100</v>
      </c>
      <c r="J109" s="4">
        <v>51506019</v>
      </c>
      <c r="K109" s="4" t="s">
        <v>305</v>
      </c>
      <c r="L109" s="4"/>
    </row>
    <row r="110" spans="1:12" ht="15.75">
      <c r="A110" s="3"/>
      <c r="B110" s="4" t="s">
        <v>1800</v>
      </c>
      <c r="C110" s="18" t="s">
        <v>8</v>
      </c>
      <c r="D110" s="4" t="s">
        <v>409</v>
      </c>
      <c r="E110" s="4" t="s">
        <v>410</v>
      </c>
      <c r="F110" s="4" t="s">
        <v>411</v>
      </c>
      <c r="G110" s="4" t="s">
        <v>210</v>
      </c>
      <c r="H110" s="4" t="s">
        <v>412</v>
      </c>
      <c r="I110" s="11">
        <v>800</v>
      </c>
      <c r="J110" s="4">
        <v>51206003</v>
      </c>
      <c r="K110" s="4" t="s">
        <v>305</v>
      </c>
      <c r="L110" s="4"/>
    </row>
    <row r="111" spans="1:12" ht="15.75">
      <c r="A111" s="3"/>
      <c r="B111" s="4" t="s">
        <v>1800</v>
      </c>
      <c r="C111" s="18" t="s">
        <v>8</v>
      </c>
      <c r="D111" s="4" t="s">
        <v>393</v>
      </c>
      <c r="E111" s="4" t="s">
        <v>413</v>
      </c>
      <c r="F111" s="4" t="s">
        <v>414</v>
      </c>
      <c r="G111" s="4" t="s">
        <v>210</v>
      </c>
      <c r="H111" s="4" t="s">
        <v>405</v>
      </c>
      <c r="I111" s="11">
        <v>3000</v>
      </c>
      <c r="J111" s="4">
        <v>51506020</v>
      </c>
      <c r="K111" s="4" t="s">
        <v>305</v>
      </c>
      <c r="L111" s="4"/>
    </row>
    <row r="112" spans="1:12" ht="15.75">
      <c r="A112" s="3"/>
      <c r="B112" s="4" t="s">
        <v>1800</v>
      </c>
      <c r="C112" s="18" t="s">
        <v>8</v>
      </c>
      <c r="D112" s="4" t="s">
        <v>415</v>
      </c>
      <c r="E112" s="4" t="s">
        <v>416</v>
      </c>
      <c r="F112" s="4" t="s">
        <v>417</v>
      </c>
      <c r="G112" s="4" t="s">
        <v>380</v>
      </c>
      <c r="H112" s="4" t="s">
        <v>286</v>
      </c>
      <c r="I112" s="11">
        <v>4000</v>
      </c>
      <c r="J112" s="4">
        <v>51506021</v>
      </c>
      <c r="K112" s="4" t="s">
        <v>305</v>
      </c>
      <c r="L112" s="4"/>
    </row>
    <row r="113" spans="1:13" ht="15.75">
      <c r="A113" s="3"/>
      <c r="B113" s="4" t="s">
        <v>1800</v>
      </c>
      <c r="C113" s="18" t="s">
        <v>418</v>
      </c>
      <c r="D113" s="4" t="s">
        <v>419</v>
      </c>
      <c r="E113" s="4" t="s">
        <v>420</v>
      </c>
      <c r="F113" s="4"/>
      <c r="G113" s="4" t="s">
        <v>244</v>
      </c>
      <c r="H113" s="4" t="s">
        <v>316</v>
      </c>
      <c r="I113" s="11">
        <v>4500</v>
      </c>
      <c r="J113" s="4">
        <v>55106039</v>
      </c>
      <c r="K113" s="4" t="s">
        <v>305</v>
      </c>
      <c r="L113" s="4"/>
    </row>
    <row r="115" spans="1:13" ht="15.75">
      <c r="A115" s="3"/>
      <c r="L115" s="4"/>
      <c r="M115" s="4"/>
    </row>
    <row r="116" spans="1:13" ht="15.75">
      <c r="A116" s="3"/>
      <c r="B116" s="19"/>
      <c r="C116" s="19"/>
      <c r="D116" s="19"/>
      <c r="E116" s="19"/>
      <c r="F116" s="19"/>
      <c r="G116" s="19"/>
      <c r="H116" s="19"/>
      <c r="I116" s="19"/>
      <c r="J116" s="19"/>
      <c r="L116" s="4"/>
      <c r="M116" s="4"/>
    </row>
    <row r="117" spans="1:13" ht="20.25">
      <c r="A117" s="3"/>
      <c r="B117" s="9" t="s">
        <v>0</v>
      </c>
      <c r="C117" s="9" t="s">
        <v>1</v>
      </c>
      <c r="D117" s="9" t="s">
        <v>421</v>
      </c>
      <c r="E117" s="9" t="s">
        <v>299</v>
      </c>
      <c r="F117" s="9" t="s">
        <v>300</v>
      </c>
      <c r="G117" s="9" t="s">
        <v>153</v>
      </c>
      <c r="H117" s="9" t="s">
        <v>154</v>
      </c>
      <c r="I117" s="9" t="s">
        <v>5</v>
      </c>
      <c r="J117" s="9" t="s">
        <v>6</v>
      </c>
      <c r="K117" s="9" t="s">
        <v>7</v>
      </c>
      <c r="L117" s="4"/>
      <c r="M117" s="2"/>
    </row>
    <row r="118" spans="1:13" ht="15.75">
      <c r="A118" s="3"/>
      <c r="B118" s="4" t="s">
        <v>1800</v>
      </c>
      <c r="C118" s="17">
        <v>836</v>
      </c>
      <c r="D118" s="4" t="s">
        <v>422</v>
      </c>
      <c r="E118" s="4" t="s">
        <v>423</v>
      </c>
      <c r="F118" s="4"/>
      <c r="G118" s="4" t="s">
        <v>210</v>
      </c>
      <c r="H118" s="4" t="s">
        <v>316</v>
      </c>
      <c r="I118" s="11">
        <v>800</v>
      </c>
      <c r="J118" s="4">
        <v>55106040</v>
      </c>
      <c r="K118" s="4" t="s">
        <v>424</v>
      </c>
      <c r="L118" s="4"/>
    </row>
    <row r="119" spans="1:13" ht="15.75">
      <c r="A119" s="3"/>
      <c r="B119" s="4" t="s">
        <v>1800</v>
      </c>
      <c r="C119" s="17">
        <v>485</v>
      </c>
      <c r="D119" s="4" t="s">
        <v>422</v>
      </c>
      <c r="E119" s="4" t="s">
        <v>425</v>
      </c>
      <c r="F119" s="4"/>
      <c r="G119" s="4" t="s">
        <v>210</v>
      </c>
      <c r="H119" s="4" t="s">
        <v>316</v>
      </c>
      <c r="I119" s="11">
        <v>3800</v>
      </c>
      <c r="J119" s="4">
        <v>55106041</v>
      </c>
      <c r="K119" s="4" t="s">
        <v>424</v>
      </c>
      <c r="L119" s="4"/>
    </row>
    <row r="120" spans="1:13" ht="15.75">
      <c r="A120" s="3"/>
      <c r="B120" s="4" t="s">
        <v>1800</v>
      </c>
      <c r="C120" s="17">
        <v>344</v>
      </c>
      <c r="D120" s="4" t="s">
        <v>422</v>
      </c>
      <c r="E120" s="4" t="s">
        <v>426</v>
      </c>
      <c r="F120" s="4"/>
      <c r="G120" s="4" t="s">
        <v>210</v>
      </c>
      <c r="H120" s="4" t="s">
        <v>316</v>
      </c>
      <c r="I120" s="11">
        <v>3400</v>
      </c>
      <c r="J120" s="4">
        <v>55106042</v>
      </c>
      <c r="K120" s="4" t="s">
        <v>424</v>
      </c>
      <c r="L120" s="4"/>
    </row>
    <row r="121" spans="1:13" ht="15.75">
      <c r="A121" s="3"/>
      <c r="B121" s="4" t="s">
        <v>1800</v>
      </c>
      <c r="C121" s="17">
        <v>33</v>
      </c>
      <c r="D121" s="4" t="s">
        <v>427</v>
      </c>
      <c r="E121" s="4" t="s">
        <v>428</v>
      </c>
      <c r="F121" s="4"/>
      <c r="G121" s="4" t="s">
        <v>210</v>
      </c>
      <c r="H121" s="4" t="s">
        <v>316</v>
      </c>
      <c r="I121" s="11">
        <v>400</v>
      </c>
      <c r="J121" s="4">
        <v>55106043</v>
      </c>
      <c r="K121" s="4" t="s">
        <v>424</v>
      </c>
      <c r="L121" s="4"/>
    </row>
    <row r="122" spans="1:13" ht="15.75">
      <c r="A122" s="3"/>
      <c r="B122" s="4" t="s">
        <v>1800</v>
      </c>
      <c r="C122" s="17">
        <v>13</v>
      </c>
      <c r="D122" s="4" t="s">
        <v>429</v>
      </c>
      <c r="E122" s="4" t="s">
        <v>430</v>
      </c>
      <c r="F122" s="4" t="s">
        <v>431</v>
      </c>
      <c r="G122" s="4" t="s">
        <v>210</v>
      </c>
      <c r="H122" s="4" t="s">
        <v>432</v>
      </c>
      <c r="I122" s="11">
        <v>2600</v>
      </c>
      <c r="J122" s="4">
        <v>55106044</v>
      </c>
      <c r="K122" s="4" t="s">
        <v>424</v>
      </c>
      <c r="L122" s="4"/>
    </row>
    <row r="123" spans="1:13" ht="15.75">
      <c r="A123" s="3"/>
      <c r="B123" s="4" t="s">
        <v>1800</v>
      </c>
      <c r="C123" s="17">
        <v>8</v>
      </c>
      <c r="D123" s="4" t="s">
        <v>429</v>
      </c>
      <c r="E123" s="4" t="s">
        <v>171</v>
      </c>
      <c r="F123" s="4"/>
      <c r="G123" s="4" t="s">
        <v>210</v>
      </c>
      <c r="H123" s="4" t="s">
        <v>432</v>
      </c>
      <c r="I123" s="11">
        <v>4000</v>
      </c>
      <c r="J123" s="4">
        <v>55106045</v>
      </c>
      <c r="K123" s="4" t="s">
        <v>424</v>
      </c>
      <c r="L123" s="4"/>
    </row>
    <row r="124" spans="1:13" ht="15.75">
      <c r="A124" s="3"/>
      <c r="L124" s="4"/>
      <c r="M124" s="4"/>
    </row>
    <row r="125" spans="1:13" ht="15.75">
      <c r="A125" s="3"/>
      <c r="L125" s="4"/>
      <c r="M125" s="4"/>
    </row>
    <row r="126" spans="1:13" ht="20.25">
      <c r="A126" s="3"/>
      <c r="B126" s="12" t="s">
        <v>0</v>
      </c>
      <c r="C126" s="9" t="s">
        <v>433</v>
      </c>
      <c r="D126" s="9" t="s">
        <v>3</v>
      </c>
      <c r="E126" s="9" t="s">
        <v>150</v>
      </c>
      <c r="F126" s="9" t="s">
        <v>434</v>
      </c>
      <c r="G126" s="9" t="s">
        <v>435</v>
      </c>
      <c r="H126" s="9" t="s">
        <v>436</v>
      </c>
      <c r="I126" s="2" t="s">
        <v>5</v>
      </c>
      <c r="J126" s="9" t="s">
        <v>154</v>
      </c>
      <c r="K126" s="9" t="s">
        <v>6</v>
      </c>
      <c r="L126" s="9" t="s">
        <v>7</v>
      </c>
      <c r="M126" s="9"/>
    </row>
    <row r="127" spans="1:13" ht="15.75">
      <c r="A127" s="3"/>
      <c r="B127" s="4" t="s">
        <v>1800</v>
      </c>
      <c r="C127" s="4" t="s">
        <v>437</v>
      </c>
      <c r="D127" s="4" t="s">
        <v>438</v>
      </c>
      <c r="E127" s="17">
        <v>2008</v>
      </c>
      <c r="F127" s="4" t="s">
        <v>439</v>
      </c>
      <c r="G127" s="4" t="s">
        <v>440</v>
      </c>
      <c r="H127" s="4" t="s">
        <v>441</v>
      </c>
      <c r="I127" s="11">
        <v>40000</v>
      </c>
      <c r="J127" s="4" t="s">
        <v>442</v>
      </c>
      <c r="K127" s="4">
        <v>54106001</v>
      </c>
      <c r="L127" s="4" t="s">
        <v>443</v>
      </c>
    </row>
    <row r="128" spans="1:13" ht="15.75">
      <c r="A128" s="3"/>
      <c r="B128" s="4" t="s">
        <v>1800</v>
      </c>
      <c r="C128" s="4" t="s">
        <v>444</v>
      </c>
      <c r="D128" s="4" t="s">
        <v>438</v>
      </c>
      <c r="E128" s="17">
        <v>2008</v>
      </c>
      <c r="F128" s="4" t="s">
        <v>445</v>
      </c>
      <c r="G128" s="4" t="s">
        <v>446</v>
      </c>
      <c r="H128" s="4" t="s">
        <v>441</v>
      </c>
      <c r="I128" s="11">
        <v>60000</v>
      </c>
      <c r="J128" s="4" t="s">
        <v>442</v>
      </c>
      <c r="K128" s="4">
        <v>54106002</v>
      </c>
      <c r="L128" s="4" t="s">
        <v>443</v>
      </c>
    </row>
    <row r="129" spans="1:13" ht="15.75">
      <c r="A129" s="3"/>
      <c r="B129" s="4" t="s">
        <v>1800</v>
      </c>
      <c r="C129" s="4" t="s">
        <v>447</v>
      </c>
      <c r="D129" s="4" t="s">
        <v>438</v>
      </c>
      <c r="E129" s="17">
        <v>2010</v>
      </c>
      <c r="F129" s="4" t="s">
        <v>448</v>
      </c>
      <c r="G129" s="4" t="s">
        <v>449</v>
      </c>
      <c r="H129" s="4" t="s">
        <v>441</v>
      </c>
      <c r="I129" s="11">
        <v>60000</v>
      </c>
      <c r="J129" s="4" t="s">
        <v>442</v>
      </c>
      <c r="K129" s="4">
        <v>54106003</v>
      </c>
      <c r="L129" s="4" t="s">
        <v>443</v>
      </c>
    </row>
    <row r="130" spans="1:13" ht="15.75">
      <c r="A130" s="3"/>
      <c r="B130" s="4" t="s">
        <v>1800</v>
      </c>
      <c r="C130" s="4" t="s">
        <v>450</v>
      </c>
      <c r="D130" s="4" t="s">
        <v>451</v>
      </c>
      <c r="E130" s="17">
        <v>2012</v>
      </c>
      <c r="F130" s="4" t="s">
        <v>452</v>
      </c>
      <c r="G130" s="4" t="s">
        <v>453</v>
      </c>
      <c r="H130" s="4" t="s">
        <v>441</v>
      </c>
      <c r="I130" s="11">
        <v>60000</v>
      </c>
      <c r="J130" s="4" t="s">
        <v>160</v>
      </c>
      <c r="K130" s="4">
        <v>54106004</v>
      </c>
      <c r="L130" s="4" t="s">
        <v>443</v>
      </c>
    </row>
    <row r="131" spans="1:13" ht="15.75">
      <c r="A131" s="3"/>
      <c r="B131" s="4" t="s">
        <v>1800</v>
      </c>
      <c r="C131" s="4" t="s">
        <v>454</v>
      </c>
      <c r="D131" s="4" t="s">
        <v>438</v>
      </c>
      <c r="E131" s="17">
        <v>2015</v>
      </c>
      <c r="F131" s="4" t="s">
        <v>455</v>
      </c>
      <c r="G131" s="4" t="s">
        <v>456</v>
      </c>
      <c r="H131" s="4" t="s">
        <v>441</v>
      </c>
      <c r="I131" s="11">
        <v>160000</v>
      </c>
      <c r="J131" s="4" t="s">
        <v>160</v>
      </c>
      <c r="K131" s="4">
        <v>54106005</v>
      </c>
      <c r="L131" s="4" t="s">
        <v>443</v>
      </c>
    </row>
    <row r="132" spans="1:13" ht="15.75">
      <c r="A132" s="3"/>
      <c r="B132" s="4" t="s">
        <v>1800</v>
      </c>
      <c r="C132" s="4" t="s">
        <v>457</v>
      </c>
      <c r="D132" s="4" t="s">
        <v>438</v>
      </c>
      <c r="E132" s="17">
        <v>2016</v>
      </c>
      <c r="F132" s="4" t="s">
        <v>458</v>
      </c>
      <c r="G132" s="4" t="s">
        <v>459</v>
      </c>
      <c r="H132" s="4" t="s">
        <v>441</v>
      </c>
      <c r="I132" s="11">
        <v>160000</v>
      </c>
      <c r="J132" s="4" t="s">
        <v>460</v>
      </c>
      <c r="K132" s="4">
        <v>54106006</v>
      </c>
      <c r="L132" s="4" t="s">
        <v>443</v>
      </c>
    </row>
    <row r="133" spans="1:13" ht="15.75">
      <c r="A133" s="3"/>
      <c r="B133" s="4" t="s">
        <v>1800</v>
      </c>
      <c r="C133" s="4" t="s">
        <v>461</v>
      </c>
      <c r="D133" s="4" t="s">
        <v>438</v>
      </c>
      <c r="E133" s="17">
        <v>2017</v>
      </c>
      <c r="F133" s="4" t="s">
        <v>462</v>
      </c>
      <c r="G133" s="4" t="s">
        <v>463</v>
      </c>
      <c r="H133" s="4" t="s">
        <v>441</v>
      </c>
      <c r="I133" s="11">
        <v>280000</v>
      </c>
      <c r="J133" s="4" t="s">
        <v>460</v>
      </c>
      <c r="K133" s="4">
        <v>54106007</v>
      </c>
      <c r="L133" s="4" t="s">
        <v>443</v>
      </c>
    </row>
    <row r="134" spans="1:13" ht="15.75">
      <c r="A134" s="3"/>
      <c r="B134" s="4" t="s">
        <v>1800</v>
      </c>
      <c r="C134" s="4" t="s">
        <v>464</v>
      </c>
      <c r="D134" s="4" t="s">
        <v>465</v>
      </c>
      <c r="E134" s="17">
        <v>2020</v>
      </c>
      <c r="F134" s="4" t="s">
        <v>466</v>
      </c>
      <c r="G134" s="4" t="s">
        <v>467</v>
      </c>
      <c r="H134" s="4" t="s">
        <v>441</v>
      </c>
      <c r="I134" s="11">
        <v>450000</v>
      </c>
      <c r="J134" s="4" t="s">
        <v>160</v>
      </c>
      <c r="K134" s="4">
        <v>54106008</v>
      </c>
      <c r="L134" s="4" t="s">
        <v>443</v>
      </c>
    </row>
    <row r="135" spans="1:13" ht="15.75">
      <c r="A135" s="3"/>
      <c r="B135" s="4" t="s">
        <v>1800</v>
      </c>
      <c r="D135" s="4" t="s">
        <v>1935</v>
      </c>
      <c r="E135" s="17">
        <v>2022</v>
      </c>
      <c r="F135" s="4" t="s">
        <v>1936</v>
      </c>
      <c r="G135" s="4" t="s">
        <v>1934</v>
      </c>
      <c r="H135" s="4" t="s">
        <v>1933</v>
      </c>
      <c r="I135" s="4"/>
      <c r="J135" s="4" t="s">
        <v>160</v>
      </c>
      <c r="K135" s="4">
        <v>54106021</v>
      </c>
      <c r="L135" s="4" t="s">
        <v>443</v>
      </c>
      <c r="M135" s="4"/>
    </row>
    <row r="136" spans="1:13" ht="15.75">
      <c r="A136" s="3"/>
      <c r="B136" s="4" t="s">
        <v>1800</v>
      </c>
      <c r="C136" s="4" t="s">
        <v>1945</v>
      </c>
      <c r="D136" s="4" t="s">
        <v>1946</v>
      </c>
      <c r="E136" s="17">
        <v>2022</v>
      </c>
      <c r="F136" s="25" t="s">
        <v>1944</v>
      </c>
      <c r="G136" s="4" t="s">
        <v>1943</v>
      </c>
      <c r="H136" s="4" t="s">
        <v>1933</v>
      </c>
      <c r="J136" s="4" t="s">
        <v>160</v>
      </c>
      <c r="K136" s="4">
        <v>54106022</v>
      </c>
      <c r="L136" s="4" t="s">
        <v>443</v>
      </c>
      <c r="M136" s="4"/>
    </row>
    <row r="138" spans="1:13" ht="20.25">
      <c r="A138" s="3"/>
      <c r="B138" s="9" t="s">
        <v>0</v>
      </c>
      <c r="C138" s="9" t="s">
        <v>2</v>
      </c>
      <c r="D138" s="9" t="s">
        <v>468</v>
      </c>
      <c r="E138" s="9" t="s">
        <v>150</v>
      </c>
      <c r="F138" s="9" t="s">
        <v>469</v>
      </c>
      <c r="G138" s="9" t="s">
        <v>470</v>
      </c>
      <c r="H138" s="9" t="s">
        <v>2</v>
      </c>
      <c r="I138" s="9" t="s">
        <v>471</v>
      </c>
      <c r="J138" s="9" t="s">
        <v>5</v>
      </c>
      <c r="K138" s="9" t="s">
        <v>6</v>
      </c>
      <c r="L138" s="9" t="s">
        <v>7</v>
      </c>
      <c r="M138" s="12"/>
    </row>
    <row r="139" spans="1:13" ht="15.75">
      <c r="A139" s="3"/>
      <c r="B139" s="4" t="s">
        <v>1800</v>
      </c>
      <c r="C139" s="4" t="s">
        <v>472</v>
      </c>
      <c r="D139" s="4" t="s">
        <v>473</v>
      </c>
      <c r="E139" s="17">
        <v>2016</v>
      </c>
      <c r="F139" s="4" t="s">
        <v>474</v>
      </c>
      <c r="G139" s="4"/>
      <c r="H139" s="4" t="s">
        <v>475</v>
      </c>
      <c r="I139" s="4" t="s">
        <v>476</v>
      </c>
      <c r="J139" s="11">
        <v>20000</v>
      </c>
      <c r="K139" s="4">
        <v>54106009</v>
      </c>
      <c r="L139" s="4" t="s">
        <v>477</v>
      </c>
    </row>
    <row r="140" spans="1:13" ht="15.75">
      <c r="A140" s="3"/>
      <c r="B140" s="4" t="s">
        <v>1800</v>
      </c>
      <c r="C140" s="4" t="s">
        <v>472</v>
      </c>
      <c r="D140" s="4" t="s">
        <v>473</v>
      </c>
      <c r="E140" s="17">
        <v>2016</v>
      </c>
      <c r="F140" s="4" t="s">
        <v>478</v>
      </c>
      <c r="G140" s="4"/>
      <c r="H140" s="4" t="s">
        <v>475</v>
      </c>
      <c r="I140" s="4" t="s">
        <v>479</v>
      </c>
      <c r="J140" s="11">
        <v>20000</v>
      </c>
      <c r="K140" s="4">
        <v>54106010</v>
      </c>
      <c r="L140" s="4" t="s">
        <v>477</v>
      </c>
    </row>
    <row r="141" spans="1:13" ht="15.75">
      <c r="A141" s="3"/>
      <c r="B141" s="4" t="s">
        <v>1800</v>
      </c>
      <c r="C141" s="4" t="s">
        <v>472</v>
      </c>
      <c r="D141" s="4" t="s">
        <v>473</v>
      </c>
      <c r="E141" s="17">
        <v>2016</v>
      </c>
      <c r="F141" s="4" t="s">
        <v>480</v>
      </c>
      <c r="G141" s="4"/>
      <c r="H141" s="4" t="s">
        <v>475</v>
      </c>
      <c r="I141" s="4" t="s">
        <v>476</v>
      </c>
      <c r="J141" s="11">
        <v>20000</v>
      </c>
      <c r="K141" s="4">
        <v>54106011</v>
      </c>
      <c r="L141" s="4" t="s">
        <v>477</v>
      </c>
    </row>
    <row r="142" spans="1:13" ht="15.75">
      <c r="A142" s="3"/>
      <c r="B142" s="4" t="s">
        <v>1800</v>
      </c>
      <c r="C142" s="4" t="s">
        <v>472</v>
      </c>
      <c r="D142" s="4" t="s">
        <v>473</v>
      </c>
      <c r="E142" s="17">
        <v>2016</v>
      </c>
      <c r="F142" s="4" t="s">
        <v>481</v>
      </c>
      <c r="G142" s="4"/>
      <c r="H142" s="4" t="s">
        <v>475</v>
      </c>
      <c r="I142" s="4" t="s">
        <v>479</v>
      </c>
      <c r="J142" s="11">
        <v>20000</v>
      </c>
      <c r="K142" s="4">
        <v>54106012</v>
      </c>
      <c r="L142" s="4" t="s">
        <v>477</v>
      </c>
    </row>
    <row r="143" spans="1:13" ht="15.75">
      <c r="A143" s="3"/>
      <c r="B143" s="4" t="s">
        <v>1800</v>
      </c>
      <c r="C143" s="4" t="s">
        <v>482</v>
      </c>
      <c r="D143" s="4" t="s">
        <v>119</v>
      </c>
      <c r="E143" s="4"/>
      <c r="F143" s="4"/>
      <c r="G143" s="4" t="s">
        <v>483</v>
      </c>
      <c r="H143" s="4"/>
      <c r="I143" s="4" t="s">
        <v>484</v>
      </c>
      <c r="J143" s="11">
        <v>800</v>
      </c>
      <c r="K143" s="4">
        <v>54106013</v>
      </c>
      <c r="L143" s="4" t="s">
        <v>477</v>
      </c>
    </row>
    <row r="144" spans="1:13" ht="15.75">
      <c r="A144" s="3"/>
      <c r="B144" s="4" t="s">
        <v>1800</v>
      </c>
      <c r="C144" s="4" t="s">
        <v>482</v>
      </c>
      <c r="D144" s="4" t="s">
        <v>119</v>
      </c>
      <c r="E144" s="4"/>
      <c r="F144" s="4"/>
      <c r="G144" s="4" t="s">
        <v>485</v>
      </c>
      <c r="H144" s="4"/>
      <c r="I144" s="4" t="s">
        <v>484</v>
      </c>
      <c r="J144" s="11">
        <v>800</v>
      </c>
      <c r="K144" s="4">
        <v>54106014</v>
      </c>
      <c r="L144" s="4" t="s">
        <v>477</v>
      </c>
    </row>
    <row r="145" spans="1:13" ht="15.75">
      <c r="A145" s="3"/>
      <c r="B145" s="4" t="s">
        <v>1800</v>
      </c>
      <c r="C145" s="4" t="s">
        <v>482</v>
      </c>
      <c r="D145" s="4" t="s">
        <v>119</v>
      </c>
      <c r="E145" s="4"/>
      <c r="F145" s="4"/>
      <c r="G145" s="4" t="s">
        <v>486</v>
      </c>
      <c r="H145" s="4"/>
      <c r="I145" s="4" t="s">
        <v>484</v>
      </c>
      <c r="J145" s="11">
        <v>800</v>
      </c>
      <c r="K145" s="4">
        <v>54106015</v>
      </c>
      <c r="L145" s="4" t="s">
        <v>477</v>
      </c>
    </row>
    <row r="146" spans="1:13" ht="15.75">
      <c r="A146" s="3"/>
      <c r="B146" s="4" t="s">
        <v>1800</v>
      </c>
      <c r="C146" s="4" t="s">
        <v>482</v>
      </c>
      <c r="D146" s="4" t="s">
        <v>119</v>
      </c>
      <c r="E146" s="4"/>
      <c r="F146" s="4"/>
      <c r="G146" s="4" t="s">
        <v>487</v>
      </c>
      <c r="H146" s="4" t="s">
        <v>488</v>
      </c>
      <c r="I146" s="4" t="s">
        <v>484</v>
      </c>
      <c r="J146" s="11">
        <v>800</v>
      </c>
      <c r="K146" s="4">
        <v>54106016</v>
      </c>
      <c r="L146" s="4" t="s">
        <v>477</v>
      </c>
    </row>
    <row r="147" spans="1:13" ht="15.75">
      <c r="A147" s="3"/>
      <c r="B147" s="4" t="s">
        <v>1800</v>
      </c>
      <c r="C147" s="4" t="s">
        <v>482</v>
      </c>
      <c r="D147" s="4" t="s">
        <v>119</v>
      </c>
      <c r="E147" s="4"/>
      <c r="F147" s="4"/>
      <c r="G147" s="4" t="s">
        <v>489</v>
      </c>
      <c r="H147" s="4"/>
      <c r="I147" s="4" t="s">
        <v>484</v>
      </c>
      <c r="J147" s="11">
        <v>800</v>
      </c>
      <c r="K147" s="4">
        <v>54106017</v>
      </c>
      <c r="L147" s="4" t="s">
        <v>477</v>
      </c>
    </row>
    <row r="148" spans="1:13" ht="15.75">
      <c r="A148" s="3"/>
      <c r="B148" s="4" t="s">
        <v>1800</v>
      </c>
      <c r="C148" s="4" t="s">
        <v>482</v>
      </c>
      <c r="D148" s="4" t="s">
        <v>119</v>
      </c>
      <c r="E148" s="4"/>
      <c r="F148" s="4"/>
      <c r="G148" s="4" t="s">
        <v>490</v>
      </c>
      <c r="H148" s="4"/>
      <c r="I148" s="4" t="s">
        <v>484</v>
      </c>
      <c r="J148" s="11">
        <v>800</v>
      </c>
      <c r="K148" s="4">
        <v>54106018</v>
      </c>
      <c r="L148" s="4" t="s">
        <v>477</v>
      </c>
    </row>
    <row r="149" spans="1:13" ht="15.75">
      <c r="A149" s="3"/>
      <c r="B149" s="4" t="s">
        <v>1800</v>
      </c>
      <c r="C149" s="4" t="s">
        <v>472</v>
      </c>
      <c r="D149" s="4" t="s">
        <v>1604</v>
      </c>
      <c r="E149" s="4">
        <v>2020</v>
      </c>
      <c r="F149" s="4" t="s">
        <v>1605</v>
      </c>
      <c r="G149" s="4" t="s">
        <v>1606</v>
      </c>
      <c r="H149" s="4" t="s">
        <v>1607</v>
      </c>
      <c r="I149" s="4" t="s">
        <v>1608</v>
      </c>
      <c r="K149" s="4">
        <v>54106019</v>
      </c>
      <c r="L149" s="4" t="s">
        <v>477</v>
      </c>
      <c r="M149" s="4"/>
    </row>
    <row r="150" spans="1:13" ht="15.75">
      <c r="A150" s="3"/>
      <c r="B150" s="4" t="s">
        <v>1800</v>
      </c>
      <c r="C150" s="4" t="s">
        <v>472</v>
      </c>
      <c r="D150" s="4" t="s">
        <v>1604</v>
      </c>
      <c r="E150" s="4">
        <v>2020</v>
      </c>
      <c r="F150" s="4" t="s">
        <v>1609</v>
      </c>
      <c r="G150" s="4" t="s">
        <v>1610</v>
      </c>
      <c r="H150" s="4" t="s">
        <v>1607</v>
      </c>
      <c r="I150" s="4" t="s">
        <v>1608</v>
      </c>
      <c r="K150" s="4">
        <v>54106020</v>
      </c>
      <c r="L150" s="4" t="s">
        <v>477</v>
      </c>
      <c r="M150" s="4"/>
    </row>
    <row r="151" spans="1:13" ht="15.75">
      <c r="A151" s="3"/>
      <c r="B151" s="4"/>
      <c r="C151" s="4"/>
      <c r="D151" s="4"/>
      <c r="F151" s="4"/>
      <c r="G151" s="4"/>
      <c r="H151" s="4"/>
      <c r="I151" s="4"/>
      <c r="K151" s="4"/>
      <c r="L151" s="4"/>
      <c r="M151" s="4"/>
    </row>
    <row r="152" spans="1:13" ht="15.75">
      <c r="A152" s="3"/>
      <c r="L152" s="4"/>
      <c r="M152" s="4"/>
    </row>
    <row r="153" spans="1:13" ht="20.25">
      <c r="A153" s="3"/>
      <c r="B153" s="9" t="s">
        <v>0</v>
      </c>
      <c r="C153" s="9" t="s">
        <v>1</v>
      </c>
      <c r="D153" s="9" t="s">
        <v>491</v>
      </c>
      <c r="E153" s="9" t="s">
        <v>492</v>
      </c>
      <c r="F153" s="9" t="s">
        <v>154</v>
      </c>
      <c r="G153" s="9" t="s">
        <v>154</v>
      </c>
      <c r="H153" s="9" t="s">
        <v>5</v>
      </c>
      <c r="I153" s="9" t="s">
        <v>6</v>
      </c>
      <c r="J153" s="9" t="s">
        <v>7</v>
      </c>
      <c r="L153" s="4"/>
      <c r="M153" s="9"/>
    </row>
    <row r="154" spans="1:13" ht="15.75">
      <c r="A154" s="3"/>
      <c r="B154" s="4" t="s">
        <v>1800</v>
      </c>
      <c r="C154" s="17" t="s">
        <v>8</v>
      </c>
      <c r="D154" s="4" t="s">
        <v>493</v>
      </c>
      <c r="E154" s="4" t="s">
        <v>494</v>
      </c>
      <c r="F154" s="4" t="s">
        <v>160</v>
      </c>
      <c r="G154" s="4" t="s">
        <v>398</v>
      </c>
      <c r="H154" s="11">
        <v>800</v>
      </c>
      <c r="I154" s="4">
        <v>51106001</v>
      </c>
      <c r="J154" s="4" t="s">
        <v>495</v>
      </c>
      <c r="L154" s="4"/>
    </row>
    <row r="155" spans="1:13" ht="15.75">
      <c r="A155" s="3"/>
      <c r="B155" s="4" t="s">
        <v>1800</v>
      </c>
      <c r="C155" s="17" t="s">
        <v>8</v>
      </c>
      <c r="D155" s="4" t="s">
        <v>493</v>
      </c>
      <c r="E155" s="4" t="s">
        <v>494</v>
      </c>
      <c r="F155" s="4" t="s">
        <v>160</v>
      </c>
      <c r="G155" s="4" t="s">
        <v>496</v>
      </c>
      <c r="H155" s="11">
        <v>800</v>
      </c>
      <c r="I155" s="4">
        <v>51106002</v>
      </c>
      <c r="J155" s="4" t="s">
        <v>495</v>
      </c>
      <c r="L155" s="4"/>
    </row>
    <row r="156" spans="1:13" ht="15.75">
      <c r="A156" s="3"/>
      <c r="B156" s="4" t="s">
        <v>1800</v>
      </c>
      <c r="C156" s="17" t="s">
        <v>8</v>
      </c>
      <c r="D156" s="4" t="s">
        <v>493</v>
      </c>
      <c r="E156" s="4" t="s">
        <v>497</v>
      </c>
      <c r="F156" s="4" t="s">
        <v>498</v>
      </c>
      <c r="G156" s="4" t="s">
        <v>499</v>
      </c>
      <c r="H156" s="11">
        <v>800</v>
      </c>
      <c r="I156" s="4">
        <v>51106003</v>
      </c>
      <c r="J156" s="4" t="s">
        <v>495</v>
      </c>
      <c r="L156" s="4"/>
    </row>
    <row r="157" spans="1:13" ht="15.75">
      <c r="A157" s="3"/>
      <c r="B157" s="4" t="s">
        <v>1800</v>
      </c>
      <c r="C157" s="17" t="s">
        <v>8</v>
      </c>
      <c r="D157" s="4" t="s">
        <v>500</v>
      </c>
      <c r="E157" s="4" t="s">
        <v>501</v>
      </c>
      <c r="F157" s="4" t="s">
        <v>502</v>
      </c>
      <c r="G157" s="4" t="s">
        <v>499</v>
      </c>
      <c r="H157" s="11">
        <v>200</v>
      </c>
      <c r="I157" s="4">
        <v>51106004</v>
      </c>
      <c r="J157" s="4" t="s">
        <v>495</v>
      </c>
      <c r="L157" s="4"/>
    </row>
    <row r="158" spans="1:13" ht="15.75">
      <c r="A158" s="3"/>
      <c r="B158" s="4" t="s">
        <v>1800</v>
      </c>
      <c r="C158" s="17" t="s">
        <v>15</v>
      </c>
      <c r="D158" s="4" t="s">
        <v>500</v>
      </c>
      <c r="E158" s="4" t="s">
        <v>503</v>
      </c>
      <c r="F158" s="4" t="s">
        <v>160</v>
      </c>
      <c r="G158" s="4" t="s">
        <v>398</v>
      </c>
      <c r="H158" s="11">
        <v>400</v>
      </c>
      <c r="I158" s="4">
        <v>51106005</v>
      </c>
      <c r="J158" s="4" t="s">
        <v>495</v>
      </c>
      <c r="L158" s="4"/>
    </row>
    <row r="159" spans="1:13" ht="15.75">
      <c r="A159" s="3"/>
      <c r="B159" s="4" t="s">
        <v>1800</v>
      </c>
      <c r="C159" s="17" t="s">
        <v>8</v>
      </c>
      <c r="D159" s="4" t="s">
        <v>504</v>
      </c>
      <c r="E159" s="4" t="s">
        <v>505</v>
      </c>
      <c r="F159" s="4" t="s">
        <v>506</v>
      </c>
      <c r="G159" s="4" t="s">
        <v>432</v>
      </c>
      <c r="H159" s="11">
        <v>100</v>
      </c>
      <c r="I159" s="4">
        <v>51106006</v>
      </c>
      <c r="J159" s="4" t="s">
        <v>495</v>
      </c>
      <c r="L159" s="4"/>
    </row>
    <row r="160" spans="1:13" ht="15.75">
      <c r="A160" s="3"/>
      <c r="B160" s="4" t="s">
        <v>1800</v>
      </c>
      <c r="C160" s="17" t="s">
        <v>8</v>
      </c>
      <c r="D160" s="4" t="s">
        <v>507</v>
      </c>
      <c r="E160" s="4" t="s">
        <v>508</v>
      </c>
      <c r="F160" s="4" t="s">
        <v>14</v>
      </c>
      <c r="G160" s="4" t="s">
        <v>432</v>
      </c>
      <c r="H160" s="11">
        <v>200</v>
      </c>
      <c r="I160" s="4">
        <v>51106007</v>
      </c>
      <c r="J160" s="4" t="s">
        <v>495</v>
      </c>
      <c r="L160" s="4"/>
    </row>
    <row r="161" spans="1:12" ht="15.75">
      <c r="A161" s="3"/>
      <c r="B161" s="4" t="s">
        <v>1800</v>
      </c>
      <c r="C161" s="17" t="s">
        <v>8</v>
      </c>
      <c r="D161" s="4" t="s">
        <v>509</v>
      </c>
      <c r="E161" s="4" t="s">
        <v>510</v>
      </c>
      <c r="F161" s="4" t="s">
        <v>160</v>
      </c>
      <c r="G161" s="4" t="s">
        <v>398</v>
      </c>
      <c r="H161" s="11">
        <v>1200</v>
      </c>
      <c r="I161" s="4">
        <v>51106008</v>
      </c>
      <c r="J161" s="4" t="s">
        <v>495</v>
      </c>
      <c r="L161" s="4"/>
    </row>
    <row r="162" spans="1:12" ht="15.75">
      <c r="A162" s="3"/>
      <c r="B162" s="4" t="s">
        <v>1800</v>
      </c>
      <c r="C162" s="17" t="s">
        <v>8</v>
      </c>
      <c r="D162" s="4" t="s">
        <v>509</v>
      </c>
      <c r="E162" s="4" t="s">
        <v>511</v>
      </c>
      <c r="F162" s="4" t="s">
        <v>160</v>
      </c>
      <c r="G162" s="4" t="s">
        <v>398</v>
      </c>
      <c r="H162" s="11">
        <v>1200</v>
      </c>
      <c r="I162" s="4">
        <v>51106009</v>
      </c>
      <c r="J162" s="4" t="s">
        <v>495</v>
      </c>
      <c r="L162" s="4"/>
    </row>
    <row r="163" spans="1:12" s="64" customFormat="1" ht="15.75">
      <c r="A163" s="81"/>
      <c r="B163" s="63" t="s">
        <v>1800</v>
      </c>
      <c r="C163" s="82" t="s">
        <v>8</v>
      </c>
      <c r="D163" s="63" t="s">
        <v>48</v>
      </c>
      <c r="E163" s="63" t="s">
        <v>512</v>
      </c>
      <c r="F163" s="83" t="s">
        <v>533</v>
      </c>
      <c r="G163" s="63" t="s">
        <v>398</v>
      </c>
      <c r="H163" s="84">
        <v>600</v>
      </c>
      <c r="I163" s="63">
        <v>51206004</v>
      </c>
      <c r="J163" s="63" t="s">
        <v>495</v>
      </c>
      <c r="L163" s="63"/>
    </row>
    <row r="164" spans="1:12" s="64" customFormat="1" ht="15.75">
      <c r="A164" s="81"/>
      <c r="B164" s="63" t="s">
        <v>1800</v>
      </c>
      <c r="C164" s="82" t="s">
        <v>8</v>
      </c>
      <c r="D164" s="63" t="s">
        <v>493</v>
      </c>
      <c r="E164" s="63" t="s">
        <v>513</v>
      </c>
      <c r="F164" s="83" t="s">
        <v>533</v>
      </c>
      <c r="G164" s="63" t="s">
        <v>398</v>
      </c>
      <c r="H164" s="84">
        <v>600</v>
      </c>
      <c r="I164" s="63">
        <v>51106010</v>
      </c>
      <c r="J164" s="63" t="s">
        <v>495</v>
      </c>
      <c r="L164" s="63"/>
    </row>
    <row r="165" spans="1:12" ht="15.75">
      <c r="A165" s="3"/>
      <c r="B165" s="4" t="s">
        <v>1800</v>
      </c>
      <c r="C165" s="17" t="s">
        <v>37</v>
      </c>
      <c r="D165" s="4" t="s">
        <v>514</v>
      </c>
      <c r="E165" s="4" t="s">
        <v>515</v>
      </c>
      <c r="F165" s="4" t="s">
        <v>160</v>
      </c>
      <c r="G165" s="4" t="s">
        <v>398</v>
      </c>
      <c r="H165" s="11">
        <v>1600</v>
      </c>
      <c r="I165" s="4">
        <v>55106046</v>
      </c>
      <c r="J165" s="4" t="s">
        <v>495</v>
      </c>
      <c r="L165" s="4"/>
    </row>
    <row r="166" spans="1:12" ht="15.75">
      <c r="A166" s="3"/>
      <c r="B166" s="4" t="s">
        <v>1800</v>
      </c>
      <c r="C166" s="17" t="s">
        <v>15</v>
      </c>
      <c r="D166" s="4" t="s">
        <v>516</v>
      </c>
      <c r="E166" s="4" t="s">
        <v>517</v>
      </c>
      <c r="F166" s="4" t="s">
        <v>160</v>
      </c>
      <c r="G166" s="4" t="s">
        <v>398</v>
      </c>
      <c r="H166" s="11">
        <v>600</v>
      </c>
      <c r="I166" s="4">
        <v>51106011</v>
      </c>
      <c r="J166" s="4" t="s">
        <v>495</v>
      </c>
      <c r="L166" s="4"/>
    </row>
    <row r="167" spans="1:12" ht="15.75">
      <c r="A167" s="3"/>
      <c r="B167" s="4" t="s">
        <v>1800</v>
      </c>
      <c r="C167" s="17" t="s">
        <v>8</v>
      </c>
      <c r="D167" s="4" t="s">
        <v>518</v>
      </c>
      <c r="E167" s="4" t="s">
        <v>519</v>
      </c>
      <c r="F167" s="4" t="s">
        <v>160</v>
      </c>
      <c r="G167" s="4" t="s">
        <v>398</v>
      </c>
      <c r="H167" s="11">
        <v>1200</v>
      </c>
      <c r="I167" s="4">
        <v>51206005</v>
      </c>
      <c r="J167" s="4" t="s">
        <v>495</v>
      </c>
      <c r="L167" s="4"/>
    </row>
    <row r="168" spans="1:12" s="64" customFormat="1" ht="15.75">
      <c r="A168" s="81"/>
      <c r="B168" s="63" t="s">
        <v>1800</v>
      </c>
      <c r="C168" s="63" t="s">
        <v>8</v>
      </c>
      <c r="D168" s="63" t="s">
        <v>520</v>
      </c>
      <c r="E168" s="63" t="s">
        <v>521</v>
      </c>
      <c r="F168" s="83" t="s">
        <v>533</v>
      </c>
      <c r="G168" s="63" t="s">
        <v>398</v>
      </c>
      <c r="H168" s="84">
        <v>2500</v>
      </c>
      <c r="I168" s="63">
        <v>51206006</v>
      </c>
      <c r="J168" s="63" t="s">
        <v>495</v>
      </c>
      <c r="L168" s="63"/>
    </row>
    <row r="169" spans="1:12" ht="15.75">
      <c r="A169" s="3"/>
      <c r="B169" s="4" t="s">
        <v>1800</v>
      </c>
      <c r="C169" s="4" t="s">
        <v>8</v>
      </c>
      <c r="D169" s="4" t="s">
        <v>522</v>
      </c>
      <c r="E169" s="4" t="s">
        <v>523</v>
      </c>
      <c r="F169" s="4" t="s">
        <v>160</v>
      </c>
      <c r="G169" s="4" t="s">
        <v>398</v>
      </c>
      <c r="H169" s="11">
        <v>400</v>
      </c>
      <c r="I169" s="4">
        <v>51206007</v>
      </c>
      <c r="J169" s="4" t="s">
        <v>495</v>
      </c>
      <c r="L169" s="4"/>
    </row>
    <row r="170" spans="1:12" ht="15.75">
      <c r="A170" s="3"/>
      <c r="B170" s="4" t="s">
        <v>1800</v>
      </c>
      <c r="C170" s="4" t="s">
        <v>8</v>
      </c>
      <c r="D170" s="4" t="s">
        <v>500</v>
      </c>
      <c r="E170" s="4" t="s">
        <v>524</v>
      </c>
      <c r="F170" s="4" t="s">
        <v>160</v>
      </c>
      <c r="G170" s="4" t="s">
        <v>398</v>
      </c>
      <c r="H170" s="11">
        <v>200</v>
      </c>
      <c r="I170" s="4">
        <v>51206008</v>
      </c>
      <c r="J170" s="4" t="s">
        <v>495</v>
      </c>
      <c r="L170" s="4"/>
    </row>
    <row r="171" spans="1:12" ht="15.75">
      <c r="A171" s="3"/>
      <c r="B171" s="4" t="s">
        <v>1800</v>
      </c>
      <c r="C171" s="4" t="s">
        <v>8</v>
      </c>
      <c r="D171" s="4" t="s">
        <v>525</v>
      </c>
      <c r="E171" s="4" t="s">
        <v>526</v>
      </c>
      <c r="F171" s="4" t="s">
        <v>160</v>
      </c>
      <c r="G171" s="4" t="s">
        <v>398</v>
      </c>
      <c r="H171" s="11">
        <v>2600</v>
      </c>
      <c r="I171" s="4">
        <v>52106001</v>
      </c>
      <c r="J171" s="4" t="s">
        <v>495</v>
      </c>
      <c r="L171" s="4"/>
    </row>
    <row r="172" spans="1:12" ht="15.75">
      <c r="A172" s="3"/>
      <c r="B172" s="4" t="s">
        <v>1800</v>
      </c>
      <c r="C172" s="4" t="s">
        <v>8</v>
      </c>
      <c r="D172" s="4" t="s">
        <v>500</v>
      </c>
      <c r="E172" s="4" t="s">
        <v>527</v>
      </c>
      <c r="F172" s="4" t="s">
        <v>160</v>
      </c>
      <c r="G172" s="4" t="s">
        <v>398</v>
      </c>
      <c r="H172" s="11">
        <v>200</v>
      </c>
      <c r="I172" s="4">
        <v>51206009</v>
      </c>
      <c r="J172" s="4" t="s">
        <v>495</v>
      </c>
      <c r="L172" s="4"/>
    </row>
    <row r="173" spans="1:12" ht="15.75">
      <c r="A173" s="3"/>
      <c r="B173" s="4" t="s">
        <v>1800</v>
      </c>
      <c r="C173" s="4" t="s">
        <v>8</v>
      </c>
      <c r="D173" s="4" t="s">
        <v>528</v>
      </c>
      <c r="E173" s="4" t="s">
        <v>529</v>
      </c>
      <c r="F173" s="4" t="s">
        <v>160</v>
      </c>
      <c r="G173" s="4" t="s">
        <v>398</v>
      </c>
      <c r="H173" s="11">
        <v>600</v>
      </c>
      <c r="I173" s="4">
        <v>51106012</v>
      </c>
      <c r="J173" s="4" t="s">
        <v>495</v>
      </c>
      <c r="L173" s="4"/>
    </row>
    <row r="174" spans="1:12" ht="15.75">
      <c r="A174" s="3"/>
      <c r="B174" s="4" t="s">
        <v>1800</v>
      </c>
      <c r="C174" s="4" t="s">
        <v>8</v>
      </c>
      <c r="D174" s="4" t="s">
        <v>41</v>
      </c>
      <c r="E174" s="4" t="s">
        <v>530</v>
      </c>
      <c r="F174" s="20" t="s">
        <v>533</v>
      </c>
      <c r="G174" s="4" t="s">
        <v>398</v>
      </c>
      <c r="H174" s="11">
        <v>600</v>
      </c>
      <c r="I174" s="4">
        <v>51206010</v>
      </c>
      <c r="J174" s="4" t="s">
        <v>495</v>
      </c>
      <c r="L174" s="4"/>
    </row>
    <row r="175" spans="1:12" ht="15.75">
      <c r="A175" s="3"/>
      <c r="B175" s="4" t="s">
        <v>1800</v>
      </c>
      <c r="C175" s="4" t="s">
        <v>8</v>
      </c>
      <c r="D175" s="4" t="s">
        <v>531</v>
      </c>
      <c r="E175" s="4" t="s">
        <v>532</v>
      </c>
      <c r="F175" s="4" t="s">
        <v>533</v>
      </c>
      <c r="G175" s="4" t="s">
        <v>370</v>
      </c>
      <c r="H175" s="11">
        <v>2000</v>
      </c>
      <c r="I175" s="4">
        <v>52306004</v>
      </c>
      <c r="J175" s="4" t="s">
        <v>495</v>
      </c>
      <c r="L175" s="4"/>
    </row>
    <row r="176" spans="1:12" ht="15.75">
      <c r="A176" s="3"/>
      <c r="B176" s="4" t="s">
        <v>1800</v>
      </c>
      <c r="C176" s="4" t="s">
        <v>8</v>
      </c>
      <c r="D176" s="4" t="s">
        <v>534</v>
      </c>
      <c r="E176" s="4" t="s">
        <v>535</v>
      </c>
      <c r="F176" s="4" t="s">
        <v>533</v>
      </c>
      <c r="G176" s="4" t="s">
        <v>286</v>
      </c>
      <c r="H176" s="11">
        <v>800</v>
      </c>
      <c r="I176" s="4">
        <v>51206011</v>
      </c>
      <c r="J176" s="4" t="s">
        <v>495</v>
      </c>
      <c r="L176" s="4"/>
    </row>
    <row r="177" spans="1:14" ht="15.75">
      <c r="A177" s="3"/>
      <c r="B177" s="4" t="s">
        <v>1800</v>
      </c>
      <c r="C177" s="4" t="s">
        <v>8</v>
      </c>
      <c r="D177" s="4" t="s">
        <v>491</v>
      </c>
      <c r="E177" s="4" t="s">
        <v>536</v>
      </c>
      <c r="F177" s="4" t="s">
        <v>14</v>
      </c>
      <c r="G177" s="4" t="s">
        <v>537</v>
      </c>
      <c r="H177" s="11">
        <v>200</v>
      </c>
      <c r="I177" s="4">
        <v>51206012</v>
      </c>
      <c r="J177" s="4" t="s">
        <v>495</v>
      </c>
      <c r="L177" s="4"/>
    </row>
    <row r="178" spans="1:14" ht="15.75">
      <c r="A178" s="3"/>
      <c r="B178" s="4" t="s">
        <v>1800</v>
      </c>
      <c r="C178" s="4" t="s">
        <v>8</v>
      </c>
      <c r="D178" s="4" t="s">
        <v>538</v>
      </c>
      <c r="E178" s="4" t="s">
        <v>539</v>
      </c>
      <c r="F178" s="4" t="s">
        <v>160</v>
      </c>
      <c r="G178" s="4" t="s">
        <v>540</v>
      </c>
      <c r="H178" s="11">
        <v>100</v>
      </c>
      <c r="I178" s="4">
        <v>51906001</v>
      </c>
      <c r="J178" s="4" t="s">
        <v>495</v>
      </c>
      <c r="L178" s="4"/>
    </row>
    <row r="179" spans="1:14" ht="15.75">
      <c r="A179" s="3"/>
      <c r="B179" s="4" t="s">
        <v>1800</v>
      </c>
      <c r="C179" s="4" t="s">
        <v>8</v>
      </c>
      <c r="D179" s="4" t="s">
        <v>541</v>
      </c>
      <c r="E179" s="4" t="s">
        <v>542</v>
      </c>
      <c r="F179" s="4" t="s">
        <v>160</v>
      </c>
      <c r="G179" s="4" t="s">
        <v>405</v>
      </c>
      <c r="H179" s="11">
        <v>50</v>
      </c>
      <c r="I179" s="4">
        <v>51906002</v>
      </c>
      <c r="J179" s="4" t="s">
        <v>495</v>
      </c>
      <c r="L179" s="4"/>
    </row>
    <row r="180" spans="1:14" ht="15.75">
      <c r="A180" s="3"/>
      <c r="B180" s="4" t="s">
        <v>1800</v>
      </c>
      <c r="C180" s="4" t="s">
        <v>8</v>
      </c>
      <c r="D180" s="4" t="s">
        <v>543</v>
      </c>
      <c r="E180" s="4" t="s">
        <v>544</v>
      </c>
      <c r="F180" s="4" t="s">
        <v>160</v>
      </c>
      <c r="G180" s="4" t="s">
        <v>398</v>
      </c>
      <c r="H180" s="11">
        <v>50</v>
      </c>
      <c r="I180" s="4">
        <v>51106013</v>
      </c>
      <c r="J180" s="4" t="s">
        <v>495</v>
      </c>
      <c r="L180" s="4"/>
    </row>
    <row r="181" spans="1:14" ht="15.75">
      <c r="A181" s="3"/>
      <c r="B181" s="4" t="s">
        <v>1800</v>
      </c>
      <c r="C181" s="4" t="s">
        <v>8</v>
      </c>
      <c r="D181" s="4" t="s">
        <v>545</v>
      </c>
      <c r="E181" s="4" t="s">
        <v>546</v>
      </c>
      <c r="F181" s="4" t="s">
        <v>160</v>
      </c>
      <c r="G181" s="4" t="s">
        <v>398</v>
      </c>
      <c r="H181" s="11">
        <v>100</v>
      </c>
      <c r="I181" s="4">
        <v>51906003</v>
      </c>
      <c r="J181" s="4" t="s">
        <v>495</v>
      </c>
      <c r="L181" s="4"/>
    </row>
    <row r="182" spans="1:14" ht="15.75">
      <c r="A182" s="3"/>
      <c r="B182" s="4" t="s">
        <v>1800</v>
      </c>
      <c r="C182" s="4" t="s">
        <v>15</v>
      </c>
      <c r="D182" s="4" t="s">
        <v>547</v>
      </c>
      <c r="E182" s="4"/>
      <c r="F182" s="4"/>
      <c r="G182" s="4" t="s">
        <v>398</v>
      </c>
      <c r="H182" s="11">
        <v>100</v>
      </c>
      <c r="I182" s="4">
        <v>51906004</v>
      </c>
      <c r="J182" s="4" t="s">
        <v>495</v>
      </c>
      <c r="L182" s="4"/>
    </row>
    <row r="183" spans="1:14" ht="15.75">
      <c r="A183" s="3"/>
      <c r="B183" s="4" t="s">
        <v>1800</v>
      </c>
      <c r="C183" s="4" t="s">
        <v>8</v>
      </c>
      <c r="D183" s="4" t="s">
        <v>548</v>
      </c>
      <c r="E183" s="4" t="s">
        <v>549</v>
      </c>
      <c r="F183" s="4" t="s">
        <v>160</v>
      </c>
      <c r="G183" s="4" t="s">
        <v>550</v>
      </c>
      <c r="H183" s="11">
        <v>200</v>
      </c>
      <c r="I183" s="4">
        <v>51206013</v>
      </c>
      <c r="J183" s="4" t="s">
        <v>495</v>
      </c>
      <c r="L183" s="4"/>
    </row>
    <row r="184" spans="1:14" ht="15.75">
      <c r="A184" s="3"/>
      <c r="B184" s="4" t="s">
        <v>1800</v>
      </c>
      <c r="C184" s="4" t="s">
        <v>62</v>
      </c>
      <c r="D184" s="4" t="s">
        <v>551</v>
      </c>
      <c r="E184" s="4" t="s">
        <v>552</v>
      </c>
      <c r="F184" s="4" t="s">
        <v>160</v>
      </c>
      <c r="G184" s="4" t="s">
        <v>398</v>
      </c>
      <c r="H184" s="11">
        <v>120</v>
      </c>
      <c r="I184" s="4">
        <v>51206014</v>
      </c>
      <c r="J184" s="4" t="s">
        <v>495</v>
      </c>
      <c r="L184" s="4"/>
    </row>
    <row r="185" spans="1:14" ht="15.75">
      <c r="A185" s="3"/>
      <c r="B185" s="4" t="s">
        <v>1800</v>
      </c>
      <c r="C185" s="4" t="s">
        <v>8</v>
      </c>
      <c r="D185" s="4" t="s">
        <v>553</v>
      </c>
      <c r="E185" s="4" t="s">
        <v>554</v>
      </c>
      <c r="F185" s="4" t="s">
        <v>160</v>
      </c>
      <c r="G185" s="4" t="s">
        <v>432</v>
      </c>
      <c r="H185" s="11">
        <v>300</v>
      </c>
      <c r="I185" s="4">
        <v>55106046</v>
      </c>
      <c r="J185" s="4" t="s">
        <v>495</v>
      </c>
      <c r="L185" s="4"/>
    </row>
    <row r="186" spans="1:14" ht="15.75">
      <c r="A186" s="3"/>
      <c r="B186" s="4" t="s">
        <v>1800</v>
      </c>
      <c r="C186" s="4" t="s">
        <v>8</v>
      </c>
      <c r="D186" s="4" t="s">
        <v>555</v>
      </c>
      <c r="E186" s="4"/>
      <c r="F186" s="4" t="s">
        <v>160</v>
      </c>
      <c r="G186" s="4" t="s">
        <v>398</v>
      </c>
      <c r="H186" s="11">
        <v>200</v>
      </c>
      <c r="I186" s="4">
        <v>55106047</v>
      </c>
      <c r="J186" s="4" t="s">
        <v>495</v>
      </c>
      <c r="L186" s="4"/>
    </row>
    <row r="187" spans="1:14" ht="15.75">
      <c r="A187" s="3"/>
      <c r="B187" s="4" t="s">
        <v>1800</v>
      </c>
      <c r="C187" s="4" t="s">
        <v>15</v>
      </c>
      <c r="D187" s="4" t="s">
        <v>556</v>
      </c>
      <c r="E187" s="4"/>
      <c r="F187" s="4" t="s">
        <v>160</v>
      </c>
      <c r="G187" s="4" t="s">
        <v>398</v>
      </c>
      <c r="H187" s="11">
        <v>600</v>
      </c>
      <c r="I187" s="4">
        <v>55106048</v>
      </c>
      <c r="J187" s="4" t="s">
        <v>495</v>
      </c>
      <c r="L187" s="4"/>
    </row>
    <row r="188" spans="1:14" ht="15.75">
      <c r="A188" s="3"/>
      <c r="B188" s="4" t="s">
        <v>1800</v>
      </c>
      <c r="C188" s="4" t="s">
        <v>8</v>
      </c>
      <c r="D188" s="4" t="s">
        <v>557</v>
      </c>
      <c r="E188" s="4"/>
      <c r="F188" s="4" t="s">
        <v>160</v>
      </c>
      <c r="G188" s="4" t="s">
        <v>398</v>
      </c>
      <c r="H188" s="11">
        <v>100</v>
      </c>
      <c r="I188" s="4">
        <v>51906005</v>
      </c>
      <c r="J188" s="4" t="s">
        <v>495</v>
      </c>
      <c r="L188" s="4"/>
    </row>
    <row r="189" spans="1:14" ht="15.75">
      <c r="A189" s="3"/>
      <c r="B189" s="4" t="s">
        <v>1800</v>
      </c>
      <c r="C189" s="4" t="s">
        <v>8</v>
      </c>
      <c r="D189" s="4" t="s">
        <v>558</v>
      </c>
      <c r="E189" s="4" t="s">
        <v>559</v>
      </c>
      <c r="F189" s="4" t="s">
        <v>160</v>
      </c>
      <c r="G189" s="4" t="s">
        <v>405</v>
      </c>
      <c r="H189" s="11">
        <v>100</v>
      </c>
      <c r="I189" s="4">
        <v>51206015</v>
      </c>
      <c r="J189" s="4" t="s">
        <v>495</v>
      </c>
      <c r="L189" s="4"/>
    </row>
    <row r="190" spans="1:14" ht="15.75">
      <c r="A190" s="4"/>
      <c r="B190" s="4" t="s">
        <v>1800</v>
      </c>
      <c r="C190" s="34" t="s">
        <v>8</v>
      </c>
      <c r="D190" s="34" t="s">
        <v>1564</v>
      </c>
      <c r="E190" s="34" t="s">
        <v>1565</v>
      </c>
      <c r="F190" s="34" t="s">
        <v>160</v>
      </c>
      <c r="G190" s="34" t="s">
        <v>398</v>
      </c>
      <c r="H190" s="35">
        <v>420.69</v>
      </c>
      <c r="I190" s="34">
        <v>51206016</v>
      </c>
      <c r="J190" s="26" t="s">
        <v>495</v>
      </c>
      <c r="K190" s="26"/>
      <c r="L190" s="27"/>
      <c r="M190" s="27"/>
      <c r="N190" s="27"/>
    </row>
    <row r="191" spans="1:14" ht="15.75">
      <c r="B191" s="4" t="s">
        <v>1800</v>
      </c>
      <c r="C191" s="34" t="s">
        <v>8</v>
      </c>
      <c r="D191" s="34" t="s">
        <v>1598</v>
      </c>
      <c r="E191" s="34" t="s">
        <v>1599</v>
      </c>
      <c r="F191" s="34" t="s">
        <v>160</v>
      </c>
      <c r="G191" s="34" t="s">
        <v>1600</v>
      </c>
      <c r="H191" s="35">
        <v>452.01</v>
      </c>
      <c r="I191" s="34">
        <v>51906006</v>
      </c>
      <c r="J191" s="31" t="s">
        <v>495</v>
      </c>
    </row>
    <row r="192" spans="1:14" ht="15.75">
      <c r="B192" s="4" t="s">
        <v>1800</v>
      </c>
      <c r="C192" s="4" t="s">
        <v>62</v>
      </c>
      <c r="D192" s="4" t="s">
        <v>1843</v>
      </c>
      <c r="E192" s="4" t="s">
        <v>582</v>
      </c>
      <c r="F192" s="4" t="s">
        <v>160</v>
      </c>
      <c r="G192" s="4" t="s">
        <v>1844</v>
      </c>
      <c r="H192" s="11">
        <v>2697</v>
      </c>
      <c r="I192" s="4">
        <v>51106014</v>
      </c>
      <c r="J192" s="4" t="s">
        <v>1845</v>
      </c>
    </row>
    <row r="193" spans="1:13" ht="15.75">
      <c r="B193" s="4" t="s">
        <v>1800</v>
      </c>
      <c r="C193" s="4" t="s">
        <v>8</v>
      </c>
      <c r="D193" s="4" t="s">
        <v>1849</v>
      </c>
      <c r="E193" s="4" t="s">
        <v>1850</v>
      </c>
      <c r="F193" s="4" t="s">
        <v>160</v>
      </c>
      <c r="G193" s="4" t="s">
        <v>1600</v>
      </c>
      <c r="H193" s="11">
        <v>617.24</v>
      </c>
      <c r="I193" s="4">
        <v>51206017</v>
      </c>
      <c r="J193" s="4" t="s">
        <v>1845</v>
      </c>
    </row>
    <row r="194" spans="1:13" ht="15.75">
      <c r="B194" s="4" t="s">
        <v>1800</v>
      </c>
      <c r="C194" s="4" t="s">
        <v>8</v>
      </c>
      <c r="D194" s="4" t="s">
        <v>41</v>
      </c>
      <c r="E194" s="4" t="s">
        <v>1861</v>
      </c>
      <c r="F194" s="4" t="s">
        <v>160</v>
      </c>
      <c r="G194" s="4" t="s">
        <v>1863</v>
      </c>
      <c r="H194" s="11">
        <v>3422</v>
      </c>
      <c r="I194" s="4">
        <v>51206018</v>
      </c>
      <c r="J194" s="4" t="s">
        <v>1845</v>
      </c>
    </row>
    <row r="195" spans="1:13" ht="15.75">
      <c r="A195" s="4"/>
      <c r="B195" s="4" t="s">
        <v>1800</v>
      </c>
      <c r="C195" s="4" t="s">
        <v>8</v>
      </c>
      <c r="D195" s="4" t="s">
        <v>1095</v>
      </c>
      <c r="E195" s="4" t="s">
        <v>858</v>
      </c>
      <c r="F195" s="4" t="s">
        <v>1941</v>
      </c>
      <c r="G195" s="4" t="s">
        <v>1863</v>
      </c>
      <c r="H195" s="11">
        <v>15544</v>
      </c>
      <c r="I195" s="4">
        <v>51520024</v>
      </c>
      <c r="J195" s="4" t="s">
        <v>1845</v>
      </c>
    </row>
    <row r="196" spans="1:13" ht="15.75">
      <c r="A196" s="3"/>
      <c r="B196" s="4" t="s">
        <v>1800</v>
      </c>
      <c r="C196" s="4" t="s">
        <v>8</v>
      </c>
      <c r="D196" s="4" t="s">
        <v>1344</v>
      </c>
      <c r="E196" s="4" t="s">
        <v>1580</v>
      </c>
      <c r="F196" s="4" t="s">
        <v>1974</v>
      </c>
      <c r="G196" s="4" t="s">
        <v>1863</v>
      </c>
      <c r="H196" s="21">
        <v>800</v>
      </c>
      <c r="I196" s="4">
        <v>51131001</v>
      </c>
      <c r="J196" s="4" t="s">
        <v>1845</v>
      </c>
    </row>
    <row r="197" spans="1:13" ht="15.75">
      <c r="A197" s="3"/>
      <c r="B197" s="4" t="s">
        <v>1800</v>
      </c>
      <c r="C197" s="18" t="s">
        <v>8</v>
      </c>
      <c r="D197" s="4" t="s">
        <v>1402</v>
      </c>
      <c r="E197" s="4" t="s">
        <v>1981</v>
      </c>
      <c r="F197" s="4" t="s">
        <v>1876</v>
      </c>
      <c r="G197" s="4" t="s">
        <v>1863</v>
      </c>
      <c r="H197" s="28">
        <v>8649</v>
      </c>
      <c r="I197" s="4">
        <v>51506022</v>
      </c>
      <c r="J197" s="4" t="s">
        <v>1845</v>
      </c>
      <c r="K197" s="4"/>
      <c r="L197" s="4"/>
      <c r="M197" s="4"/>
    </row>
    <row r="200" spans="1:13" ht="15.75">
      <c r="B200" s="4" t="s">
        <v>1800</v>
      </c>
      <c r="C200" s="4" t="s">
        <v>15</v>
      </c>
      <c r="D200" s="4" t="s">
        <v>1705</v>
      </c>
      <c r="E200" s="4" t="s">
        <v>582</v>
      </c>
      <c r="F200" s="4" t="s">
        <v>582</v>
      </c>
      <c r="G200" s="4" t="s">
        <v>582</v>
      </c>
      <c r="H200" s="4" t="s">
        <v>582</v>
      </c>
      <c r="I200" s="4" t="s">
        <v>582</v>
      </c>
      <c r="J200" s="4" t="s">
        <v>1706</v>
      </c>
    </row>
  </sheetData>
  <pageMargins left="0.7" right="0.7" top="0.75" bottom="0.75" header="0.3" footer="0.3"/>
  <pageSetup paperSize="5" scale="31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</sheetPr>
  <dimension ref="A1:M34"/>
  <sheetViews>
    <sheetView topLeftCell="A22" workbookViewId="0">
      <selection activeCell="D2" sqref="D2"/>
    </sheetView>
  </sheetViews>
  <sheetFormatPr baseColWidth="10" defaultRowHeight="15"/>
  <cols>
    <col min="1" max="1" width="6.42578125" bestFit="1" customWidth="1"/>
    <col min="2" max="2" width="33.5703125" customWidth="1"/>
    <col min="3" max="3" width="19.7109375" bestFit="1" customWidth="1"/>
    <col min="4" max="4" width="85.5703125" bestFit="1" customWidth="1"/>
    <col min="5" max="5" width="17.7109375" bestFit="1" customWidth="1"/>
    <col min="6" max="6" width="14.140625" bestFit="1" customWidth="1"/>
    <col min="7" max="7" width="22.85546875" bestFit="1" customWidth="1"/>
    <col min="8" max="8" width="11.5703125" bestFit="1" customWidth="1"/>
    <col min="9" max="9" width="20.28515625" bestFit="1" customWidth="1"/>
    <col min="10" max="10" width="16.5703125" bestFit="1" customWidth="1"/>
    <col min="11" max="11" width="30.28515625" bestFit="1" customWidth="1"/>
    <col min="13" max="13" width="20.28515625" bestFit="1" customWidth="1"/>
  </cols>
  <sheetData>
    <row r="1" spans="1:13" ht="25.5">
      <c r="D1" s="1" t="s">
        <v>1972</v>
      </c>
    </row>
    <row r="3" spans="1:13" ht="40.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49" t="s">
        <v>1509</v>
      </c>
      <c r="K3" s="9" t="s">
        <v>606</v>
      </c>
      <c r="L3" s="4"/>
      <c r="M3" s="9"/>
    </row>
    <row r="4" spans="1:13" ht="15.75">
      <c r="A4" s="3"/>
      <c r="B4" s="4" t="s">
        <v>1801</v>
      </c>
      <c r="C4" s="4" t="s">
        <v>8</v>
      </c>
      <c r="D4" s="53" t="s">
        <v>560</v>
      </c>
      <c r="E4" s="4"/>
      <c r="F4" s="4" t="s">
        <v>160</v>
      </c>
      <c r="G4" s="11">
        <v>1000</v>
      </c>
      <c r="H4" s="53">
        <v>51107001</v>
      </c>
      <c r="I4" s="16" t="s">
        <v>561</v>
      </c>
      <c r="L4" s="4"/>
    </row>
    <row r="5" spans="1:13" ht="15.75">
      <c r="A5" s="3"/>
      <c r="B5" s="4" t="s">
        <v>1801</v>
      </c>
      <c r="C5" s="4" t="s">
        <v>8</v>
      </c>
      <c r="D5" s="53" t="s">
        <v>562</v>
      </c>
      <c r="E5" s="4"/>
      <c r="F5" s="4" t="s">
        <v>14</v>
      </c>
      <c r="G5" s="11">
        <v>500</v>
      </c>
      <c r="H5" s="53">
        <v>51107002</v>
      </c>
      <c r="I5" s="16" t="s">
        <v>561</v>
      </c>
      <c r="L5" s="4"/>
    </row>
    <row r="6" spans="1:13" ht="15.75">
      <c r="A6" s="3"/>
      <c r="B6" s="4" t="s">
        <v>1801</v>
      </c>
      <c r="C6" s="4" t="s">
        <v>8</v>
      </c>
      <c r="D6" s="53" t="s">
        <v>1818</v>
      </c>
      <c r="E6" s="4"/>
      <c r="F6" s="4" t="s">
        <v>160</v>
      </c>
      <c r="G6" s="11">
        <v>300</v>
      </c>
      <c r="H6" s="53">
        <v>51107003</v>
      </c>
      <c r="I6" s="16" t="s">
        <v>561</v>
      </c>
      <c r="L6" s="4"/>
    </row>
    <row r="7" spans="1:13" ht="15.75">
      <c r="A7" s="3"/>
      <c r="B7" s="4" t="s">
        <v>1801</v>
      </c>
      <c r="C7" s="4" t="s">
        <v>8</v>
      </c>
      <c r="D7" s="53" t="s">
        <v>1820</v>
      </c>
      <c r="E7" s="4"/>
      <c r="F7" s="4" t="s">
        <v>14</v>
      </c>
      <c r="G7" s="11">
        <v>100</v>
      </c>
      <c r="H7" s="53">
        <v>51107004</v>
      </c>
      <c r="I7" s="16" t="s">
        <v>561</v>
      </c>
      <c r="L7" s="4"/>
    </row>
    <row r="8" spans="1:13" ht="15.75">
      <c r="A8" s="3"/>
      <c r="B8" s="4" t="s">
        <v>1801</v>
      </c>
      <c r="C8" s="4" t="s">
        <v>8</v>
      </c>
      <c r="D8" s="53" t="s">
        <v>563</v>
      </c>
      <c r="E8" s="4"/>
      <c r="F8" s="4" t="s">
        <v>14</v>
      </c>
      <c r="G8" s="11">
        <v>100</v>
      </c>
      <c r="H8" s="53">
        <v>51107005</v>
      </c>
      <c r="I8" s="16" t="s">
        <v>561</v>
      </c>
      <c r="L8" s="4"/>
    </row>
    <row r="9" spans="1:13" ht="15.75">
      <c r="A9" s="3"/>
      <c r="B9" s="4" t="s">
        <v>1801</v>
      </c>
      <c r="C9" s="4" t="s">
        <v>8</v>
      </c>
      <c r="D9" s="53" t="s">
        <v>564</v>
      </c>
      <c r="E9" s="4"/>
      <c r="F9" s="4" t="s">
        <v>14</v>
      </c>
      <c r="G9" s="11">
        <v>500</v>
      </c>
      <c r="H9" s="53">
        <v>51107006</v>
      </c>
      <c r="I9" s="16" t="s">
        <v>561</v>
      </c>
      <c r="L9" s="4"/>
    </row>
    <row r="10" spans="1:13" ht="15.75">
      <c r="A10" s="3"/>
      <c r="B10" s="4" t="s">
        <v>1801</v>
      </c>
      <c r="C10" s="4" t="s">
        <v>8</v>
      </c>
      <c r="D10" s="53" t="s">
        <v>565</v>
      </c>
      <c r="E10" s="4"/>
      <c r="F10" s="4" t="s">
        <v>14</v>
      </c>
      <c r="G10" s="11">
        <v>2000</v>
      </c>
      <c r="H10" s="53">
        <v>51107007</v>
      </c>
      <c r="I10" s="16" t="s">
        <v>561</v>
      </c>
      <c r="L10" s="4"/>
    </row>
    <row r="11" spans="1:13" ht="15.75">
      <c r="A11" s="3"/>
      <c r="B11" s="4" t="s">
        <v>1801</v>
      </c>
      <c r="C11" s="4" t="s">
        <v>8</v>
      </c>
      <c r="D11" s="53" t="s">
        <v>566</v>
      </c>
      <c r="E11" s="4"/>
      <c r="F11" s="4" t="s">
        <v>14</v>
      </c>
      <c r="G11" s="11">
        <v>1500</v>
      </c>
      <c r="H11" s="53">
        <v>51107008</v>
      </c>
      <c r="I11" s="16" t="s">
        <v>561</v>
      </c>
      <c r="L11" s="4"/>
    </row>
    <row r="12" spans="1:13" ht="15.75">
      <c r="A12" s="3"/>
      <c r="B12" s="4" t="s">
        <v>1801</v>
      </c>
      <c r="C12" s="4" t="s">
        <v>8</v>
      </c>
      <c r="D12" s="53" t="s">
        <v>567</v>
      </c>
      <c r="E12" s="4" t="s">
        <v>346</v>
      </c>
      <c r="F12" s="20" t="s">
        <v>533</v>
      </c>
      <c r="G12" s="11">
        <v>1800</v>
      </c>
      <c r="H12" s="53">
        <v>51507001</v>
      </c>
      <c r="I12" s="16" t="s">
        <v>561</v>
      </c>
      <c r="J12" s="4" t="s">
        <v>1751</v>
      </c>
      <c r="L12" s="4"/>
    </row>
    <row r="13" spans="1:13" ht="15.75">
      <c r="A13" s="3"/>
      <c r="B13" s="4" t="s">
        <v>1801</v>
      </c>
      <c r="C13" s="4" t="s">
        <v>8</v>
      </c>
      <c r="D13" s="53" t="s">
        <v>568</v>
      </c>
      <c r="E13" s="4" t="s">
        <v>569</v>
      </c>
      <c r="F13" s="20" t="s">
        <v>533</v>
      </c>
      <c r="G13" s="11">
        <v>122.89</v>
      </c>
      <c r="H13" s="53">
        <v>51507002</v>
      </c>
      <c r="I13" s="16" t="s">
        <v>561</v>
      </c>
      <c r="J13" s="4" t="s">
        <v>1751</v>
      </c>
      <c r="L13" s="4"/>
    </row>
    <row r="14" spans="1:13" ht="15.75">
      <c r="A14" s="3"/>
      <c r="B14" s="4" t="s">
        <v>1801</v>
      </c>
      <c r="C14" s="4" t="s">
        <v>8</v>
      </c>
      <c r="D14" s="53" t="s">
        <v>1816</v>
      </c>
      <c r="E14" s="4" t="s">
        <v>570</v>
      </c>
      <c r="F14" s="20" t="s">
        <v>533</v>
      </c>
      <c r="G14" s="11">
        <v>99</v>
      </c>
      <c r="H14" s="53">
        <v>51507003</v>
      </c>
      <c r="I14" s="16" t="s">
        <v>561</v>
      </c>
      <c r="J14" s="4" t="s">
        <v>1751</v>
      </c>
      <c r="L14" s="4"/>
    </row>
    <row r="15" spans="1:13" ht="15.75">
      <c r="A15" s="3"/>
      <c r="B15" s="4" t="s">
        <v>1801</v>
      </c>
      <c r="C15" s="4" t="s">
        <v>8</v>
      </c>
      <c r="D15" s="53" t="s">
        <v>91</v>
      </c>
      <c r="E15" s="4" t="s">
        <v>346</v>
      </c>
      <c r="F15" s="20" t="s">
        <v>533</v>
      </c>
      <c r="G15" s="11">
        <v>2000</v>
      </c>
      <c r="H15" s="53">
        <v>51507004</v>
      </c>
      <c r="I15" s="16" t="s">
        <v>561</v>
      </c>
      <c r="J15" s="4" t="s">
        <v>1751</v>
      </c>
      <c r="L15" s="4"/>
    </row>
    <row r="16" spans="1:13" ht="15.75">
      <c r="A16" s="3"/>
      <c r="B16" s="4" t="s">
        <v>1801</v>
      </c>
      <c r="C16" s="4" t="s">
        <v>8</v>
      </c>
      <c r="D16" s="53" t="s">
        <v>1819</v>
      </c>
      <c r="E16" s="4" t="s">
        <v>30</v>
      </c>
      <c r="F16" s="4" t="s">
        <v>160</v>
      </c>
      <c r="G16" s="11">
        <v>1000</v>
      </c>
      <c r="H16" s="53">
        <v>51507005</v>
      </c>
      <c r="I16" s="16" t="s">
        <v>561</v>
      </c>
      <c r="L16" s="4"/>
    </row>
    <row r="17" spans="1:12" ht="15.75">
      <c r="A17" s="3"/>
      <c r="B17" s="4" t="s">
        <v>1801</v>
      </c>
      <c r="C17" s="4" t="s">
        <v>8</v>
      </c>
      <c r="D17" s="53" t="s">
        <v>1817</v>
      </c>
      <c r="E17" s="4" t="s">
        <v>571</v>
      </c>
      <c r="F17" s="4" t="s">
        <v>81</v>
      </c>
      <c r="G17" s="11">
        <v>500</v>
      </c>
      <c r="H17" s="53">
        <v>51207001</v>
      </c>
      <c r="I17" s="16" t="s">
        <v>561</v>
      </c>
      <c r="L17" s="4"/>
    </row>
    <row r="18" spans="1:12" ht="15.75">
      <c r="A18" s="3"/>
      <c r="B18" s="4" t="s">
        <v>1801</v>
      </c>
      <c r="C18" s="4" t="s">
        <v>8</v>
      </c>
      <c r="D18" s="53" t="s">
        <v>572</v>
      </c>
      <c r="E18" s="4" t="s">
        <v>573</v>
      </c>
      <c r="F18" s="4" t="s">
        <v>160</v>
      </c>
      <c r="G18" s="11">
        <v>100</v>
      </c>
      <c r="H18" s="53">
        <v>51207002</v>
      </c>
      <c r="I18" s="16" t="s">
        <v>561</v>
      </c>
      <c r="L18" s="4"/>
    </row>
    <row r="19" spans="1:12" ht="15.75">
      <c r="A19" s="3"/>
      <c r="B19" s="4" t="s">
        <v>1801</v>
      </c>
      <c r="C19" s="4" t="s">
        <v>15</v>
      </c>
      <c r="D19" s="53" t="s">
        <v>574</v>
      </c>
      <c r="F19" s="4" t="s">
        <v>160</v>
      </c>
      <c r="G19" s="11">
        <v>300</v>
      </c>
      <c r="H19" s="53">
        <v>51107009</v>
      </c>
      <c r="I19" s="16" t="s">
        <v>561</v>
      </c>
      <c r="L19" s="4"/>
    </row>
    <row r="20" spans="1:12" ht="15.75">
      <c r="A20" s="3"/>
      <c r="B20" s="4" t="s">
        <v>1801</v>
      </c>
      <c r="C20" s="4" t="s">
        <v>8</v>
      </c>
      <c r="D20" s="53" t="s">
        <v>575</v>
      </c>
      <c r="F20" s="4" t="s">
        <v>160</v>
      </c>
      <c r="G20" s="11">
        <v>150</v>
      </c>
      <c r="H20" s="53">
        <v>51907001</v>
      </c>
      <c r="I20" s="16" t="s">
        <v>561</v>
      </c>
      <c r="L20" s="4"/>
    </row>
    <row r="21" spans="1:12" ht="15.75">
      <c r="A21" s="3"/>
      <c r="B21" s="4" t="s">
        <v>1801</v>
      </c>
      <c r="C21" s="4" t="s">
        <v>15</v>
      </c>
      <c r="D21" s="53" t="s">
        <v>1821</v>
      </c>
      <c r="E21" s="4" t="s">
        <v>576</v>
      </c>
      <c r="F21" s="4" t="s">
        <v>81</v>
      </c>
      <c r="G21" s="11"/>
      <c r="H21" s="53">
        <v>51907002</v>
      </c>
      <c r="I21" s="16" t="s">
        <v>561</v>
      </c>
      <c r="L21" s="4"/>
    </row>
    <row r="22" spans="1:12" ht="15.75">
      <c r="A22" s="3"/>
      <c r="B22" s="4" t="s">
        <v>1801</v>
      </c>
      <c r="C22" s="4" t="s">
        <v>8</v>
      </c>
      <c r="D22" s="53" t="s">
        <v>577</v>
      </c>
      <c r="E22" s="4" t="s">
        <v>121</v>
      </c>
      <c r="F22" s="4" t="s">
        <v>81</v>
      </c>
      <c r="G22" s="11"/>
      <c r="H22" s="53">
        <v>51907003</v>
      </c>
      <c r="I22" s="16" t="s">
        <v>561</v>
      </c>
      <c r="L22" s="4"/>
    </row>
    <row r="23" spans="1:12" ht="15.75">
      <c r="A23" s="3"/>
      <c r="B23" s="4" t="s">
        <v>1801</v>
      </c>
      <c r="C23" s="4" t="s">
        <v>8</v>
      </c>
      <c r="D23" s="4" t="s">
        <v>578</v>
      </c>
      <c r="F23" s="4" t="s">
        <v>160</v>
      </c>
      <c r="G23" s="24"/>
      <c r="H23" s="4">
        <v>51907004</v>
      </c>
      <c r="I23" s="16" t="s">
        <v>561</v>
      </c>
      <c r="L23" s="4"/>
    </row>
    <row r="24" spans="1:12" ht="15.75">
      <c r="A24" s="3"/>
      <c r="B24" s="4" t="s">
        <v>1801</v>
      </c>
      <c r="C24" s="4" t="s">
        <v>8</v>
      </c>
      <c r="D24" s="4" t="s">
        <v>579</v>
      </c>
      <c r="F24" s="4" t="s">
        <v>160</v>
      </c>
      <c r="G24" s="24"/>
      <c r="H24" s="4">
        <v>51907005</v>
      </c>
      <c r="I24" s="16" t="s">
        <v>561</v>
      </c>
      <c r="L24" s="4"/>
    </row>
    <row r="25" spans="1:12" ht="15.75">
      <c r="A25" s="3"/>
      <c r="B25" s="4" t="s">
        <v>1801</v>
      </c>
      <c r="C25" s="4" t="s">
        <v>580</v>
      </c>
      <c r="D25" s="53" t="s">
        <v>581</v>
      </c>
      <c r="E25" s="54"/>
      <c r="F25" s="4" t="s">
        <v>160</v>
      </c>
      <c r="G25" s="24" t="s">
        <v>582</v>
      </c>
      <c r="H25" s="53">
        <v>51307001</v>
      </c>
      <c r="I25" s="16" t="s">
        <v>561</v>
      </c>
      <c r="L25" s="4"/>
    </row>
    <row r="26" spans="1:12" ht="15.75">
      <c r="A26" s="3"/>
      <c r="B26" s="4" t="s">
        <v>1801</v>
      </c>
      <c r="C26" s="4" t="s">
        <v>583</v>
      </c>
      <c r="D26" s="53" t="s">
        <v>584</v>
      </c>
      <c r="F26" s="4" t="s">
        <v>160</v>
      </c>
      <c r="G26" s="24" t="s">
        <v>582</v>
      </c>
      <c r="H26" s="53">
        <v>51307002</v>
      </c>
      <c r="I26" s="16" t="s">
        <v>561</v>
      </c>
      <c r="L26" s="4"/>
    </row>
    <row r="27" spans="1:12" ht="15.75">
      <c r="A27" s="3"/>
      <c r="B27" s="4" t="s">
        <v>1801</v>
      </c>
      <c r="C27" s="4" t="s">
        <v>585</v>
      </c>
      <c r="D27" s="53" t="s">
        <v>586</v>
      </c>
      <c r="F27" s="4" t="s">
        <v>160</v>
      </c>
      <c r="G27" s="24" t="s">
        <v>582</v>
      </c>
      <c r="H27" s="53">
        <v>51307003</v>
      </c>
      <c r="I27" s="16" t="s">
        <v>561</v>
      </c>
      <c r="L27" s="4"/>
    </row>
    <row r="28" spans="1:12" ht="15.75">
      <c r="A28" s="3"/>
      <c r="B28" s="4" t="s">
        <v>1801</v>
      </c>
      <c r="C28" s="4" t="s">
        <v>587</v>
      </c>
      <c r="D28" s="53" t="s">
        <v>588</v>
      </c>
      <c r="F28" s="4" t="s">
        <v>160</v>
      </c>
      <c r="G28" s="24" t="s">
        <v>582</v>
      </c>
      <c r="H28" s="53">
        <v>51307004</v>
      </c>
      <c r="I28" s="16" t="s">
        <v>561</v>
      </c>
      <c r="L28" s="4"/>
    </row>
    <row r="29" spans="1:12" ht="15.75">
      <c r="A29" s="3"/>
      <c r="B29" s="4" t="s">
        <v>1801</v>
      </c>
      <c r="C29" s="4" t="s">
        <v>8</v>
      </c>
      <c r="D29" s="53" t="s">
        <v>589</v>
      </c>
      <c r="E29" s="4" t="s">
        <v>590</v>
      </c>
      <c r="F29" s="4" t="s">
        <v>160</v>
      </c>
      <c r="G29" s="24">
        <v>200</v>
      </c>
      <c r="H29" s="53">
        <v>51907006</v>
      </c>
      <c r="I29" s="16" t="s">
        <v>561</v>
      </c>
      <c r="L29" s="4"/>
    </row>
    <row r="30" spans="1:12" ht="15.75">
      <c r="A30" s="3"/>
      <c r="B30" s="4" t="s">
        <v>1801</v>
      </c>
      <c r="C30" s="4" t="s">
        <v>8</v>
      </c>
      <c r="D30" s="53" t="s">
        <v>591</v>
      </c>
      <c r="F30" s="4" t="s">
        <v>160</v>
      </c>
      <c r="G30" s="24">
        <v>200</v>
      </c>
      <c r="H30" s="53">
        <v>51907007</v>
      </c>
      <c r="I30" s="16" t="s">
        <v>561</v>
      </c>
      <c r="L30" s="4"/>
    </row>
    <row r="31" spans="1:12" ht="15.75">
      <c r="A31" s="3"/>
      <c r="B31" s="4" t="s">
        <v>1801</v>
      </c>
      <c r="C31" s="4" t="s">
        <v>8</v>
      </c>
      <c r="D31" s="53" t="s">
        <v>592</v>
      </c>
      <c r="F31" s="4" t="s">
        <v>160</v>
      </c>
      <c r="G31" s="24" t="s">
        <v>582</v>
      </c>
      <c r="H31" s="53">
        <v>51307005</v>
      </c>
      <c r="I31" s="16" t="s">
        <v>561</v>
      </c>
      <c r="L31" s="4"/>
    </row>
    <row r="32" spans="1:12" ht="15.75">
      <c r="A32" s="3"/>
      <c r="B32" s="4" t="s">
        <v>1801</v>
      </c>
      <c r="C32" s="4" t="s">
        <v>418</v>
      </c>
      <c r="D32" s="53" t="s">
        <v>593</v>
      </c>
      <c r="F32" s="4" t="s">
        <v>160</v>
      </c>
      <c r="G32" s="24" t="s">
        <v>582</v>
      </c>
      <c r="H32" s="53">
        <v>51307006</v>
      </c>
      <c r="I32" s="16" t="s">
        <v>561</v>
      </c>
      <c r="L32" s="4"/>
    </row>
    <row r="33" spans="2:11" ht="30.75">
      <c r="B33" s="4" t="s">
        <v>1801</v>
      </c>
      <c r="C33" s="4" t="s">
        <v>8</v>
      </c>
      <c r="D33" s="65" t="s">
        <v>1752</v>
      </c>
      <c r="E33" s="4" t="s">
        <v>10</v>
      </c>
      <c r="F33" s="4" t="s">
        <v>160</v>
      </c>
      <c r="G33" s="50">
        <v>15299</v>
      </c>
      <c r="H33" s="4">
        <v>51507006</v>
      </c>
      <c r="I33" s="16" t="s">
        <v>561</v>
      </c>
      <c r="J33" s="4"/>
      <c r="K33" s="4">
        <v>2021</v>
      </c>
    </row>
    <row r="34" spans="2:11" ht="15.75">
      <c r="B34" s="4" t="s">
        <v>1801</v>
      </c>
      <c r="C34" s="4" t="s">
        <v>145</v>
      </c>
      <c r="D34" s="63" t="s">
        <v>1847</v>
      </c>
      <c r="E34" s="4" t="s">
        <v>1848</v>
      </c>
      <c r="F34" s="4" t="s">
        <v>160</v>
      </c>
      <c r="G34" s="11">
        <f>8530</f>
        <v>8530</v>
      </c>
      <c r="H34" s="63">
        <v>51507007</v>
      </c>
      <c r="I34" s="16" t="s">
        <v>561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M29"/>
  <sheetViews>
    <sheetView workbookViewId="0">
      <selection activeCell="D2" sqref="D2"/>
    </sheetView>
  </sheetViews>
  <sheetFormatPr baseColWidth="10" defaultRowHeight="15"/>
  <cols>
    <col min="2" max="2" width="37.5703125" bestFit="1" customWidth="1"/>
    <col min="3" max="3" width="13.140625" bestFit="1" customWidth="1"/>
    <col min="4" max="4" width="45" bestFit="1" customWidth="1"/>
    <col min="5" max="5" width="14.140625" bestFit="1" customWidth="1"/>
    <col min="6" max="6" width="22.85546875" bestFit="1" customWidth="1"/>
    <col min="8" max="8" width="22.85546875" bestFit="1" customWidth="1"/>
    <col min="9" max="9" width="30.28515625" bestFit="1" customWidth="1"/>
    <col min="13" max="13" width="2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594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606</v>
      </c>
      <c r="L3" s="4"/>
      <c r="M3" s="12"/>
    </row>
    <row r="4" spans="1:13" ht="15.75">
      <c r="A4" s="3"/>
      <c r="B4" s="4" t="s">
        <v>1802</v>
      </c>
      <c r="C4" s="4" t="s">
        <v>8</v>
      </c>
      <c r="D4" s="4" t="s">
        <v>595</v>
      </c>
      <c r="E4" s="4" t="s">
        <v>160</v>
      </c>
      <c r="F4" s="15">
        <v>5000</v>
      </c>
      <c r="G4" s="4">
        <v>51108001</v>
      </c>
      <c r="H4" s="4" t="s">
        <v>596</v>
      </c>
      <c r="L4" s="4"/>
    </row>
    <row r="5" spans="1:13" ht="15.75">
      <c r="A5" s="3"/>
      <c r="B5" s="4" t="s">
        <v>1802</v>
      </c>
      <c r="C5" s="4" t="s">
        <v>8</v>
      </c>
      <c r="D5" s="4" t="s">
        <v>597</v>
      </c>
      <c r="E5" s="4" t="s">
        <v>160</v>
      </c>
      <c r="F5" s="15">
        <v>3000</v>
      </c>
      <c r="G5" s="4">
        <v>51108002</v>
      </c>
      <c r="H5" s="4" t="s">
        <v>596</v>
      </c>
      <c r="L5" s="4"/>
    </row>
    <row r="6" spans="1:13" ht="15.75">
      <c r="A6" s="3"/>
      <c r="B6" s="4" t="s">
        <v>1802</v>
      </c>
      <c r="C6" s="4" t="s">
        <v>8</v>
      </c>
      <c r="D6" s="4" t="s">
        <v>598</v>
      </c>
      <c r="E6" s="4" t="s">
        <v>160</v>
      </c>
      <c r="F6" s="15">
        <v>1000</v>
      </c>
      <c r="G6" s="4">
        <v>51108003</v>
      </c>
      <c r="H6" s="4" t="s">
        <v>596</v>
      </c>
      <c r="L6" s="4"/>
    </row>
    <row r="7" spans="1:13" ht="15.75">
      <c r="A7" s="3"/>
      <c r="B7" s="4" t="s">
        <v>1802</v>
      </c>
      <c r="C7" s="4" t="s">
        <v>8</v>
      </c>
      <c r="D7" s="4" t="s">
        <v>598</v>
      </c>
      <c r="E7" s="4" t="s">
        <v>160</v>
      </c>
      <c r="F7" s="15">
        <v>1000</v>
      </c>
      <c r="G7" s="4">
        <v>51108004</v>
      </c>
      <c r="H7" s="4" t="s">
        <v>596</v>
      </c>
      <c r="L7" s="4"/>
    </row>
    <row r="8" spans="1:13" ht="15.75">
      <c r="A8" s="3"/>
      <c r="B8" s="4" t="s">
        <v>1802</v>
      </c>
      <c r="C8" s="4" t="s">
        <v>8</v>
      </c>
      <c r="D8" s="4" t="s">
        <v>599</v>
      </c>
      <c r="E8" s="4" t="s">
        <v>160</v>
      </c>
      <c r="F8" s="15">
        <v>500</v>
      </c>
      <c r="G8" s="4">
        <v>51908001</v>
      </c>
      <c r="H8" s="4" t="s">
        <v>596</v>
      </c>
      <c r="L8" s="4"/>
    </row>
    <row r="9" spans="1:13" ht="15.75">
      <c r="A9" s="3"/>
      <c r="B9" s="4" t="s">
        <v>1802</v>
      </c>
      <c r="C9" s="4" t="s">
        <v>8</v>
      </c>
      <c r="D9" s="4" t="s">
        <v>600</v>
      </c>
      <c r="E9" s="4" t="s">
        <v>160</v>
      </c>
      <c r="F9" s="15">
        <v>150</v>
      </c>
      <c r="G9" s="4">
        <v>51108005</v>
      </c>
      <c r="H9" s="4" t="s">
        <v>596</v>
      </c>
      <c r="L9" s="4"/>
    </row>
    <row r="10" spans="1:13" ht="15.75">
      <c r="A10" s="3"/>
      <c r="B10" s="4" t="s">
        <v>1802</v>
      </c>
      <c r="C10" s="4" t="s">
        <v>8</v>
      </c>
      <c r="D10" s="4" t="s">
        <v>600</v>
      </c>
      <c r="E10" s="4" t="s">
        <v>160</v>
      </c>
      <c r="F10" s="15">
        <v>150</v>
      </c>
      <c r="G10" s="4">
        <v>51108006</v>
      </c>
      <c r="H10" s="4" t="s">
        <v>596</v>
      </c>
      <c r="L10" s="4"/>
    </row>
    <row r="11" spans="1:13" ht="15.75">
      <c r="A11" s="3"/>
      <c r="B11" s="4" t="s">
        <v>1802</v>
      </c>
      <c r="C11" s="4" t="s">
        <v>8</v>
      </c>
      <c r="D11" s="4" t="s">
        <v>600</v>
      </c>
      <c r="E11" s="4" t="s">
        <v>160</v>
      </c>
      <c r="F11" s="15">
        <v>150</v>
      </c>
      <c r="G11" s="4">
        <v>51108007</v>
      </c>
      <c r="H11" s="4" t="s">
        <v>596</v>
      </c>
      <c r="L11" s="4"/>
    </row>
    <row r="12" spans="1:13" ht="15.75">
      <c r="A12" s="3"/>
      <c r="B12" s="4" t="s">
        <v>1802</v>
      </c>
      <c r="C12" s="4" t="s">
        <v>8</v>
      </c>
      <c r="D12" s="4" t="s">
        <v>600</v>
      </c>
      <c r="E12" s="4" t="s">
        <v>533</v>
      </c>
      <c r="F12" s="15">
        <v>0</v>
      </c>
      <c r="G12" s="4">
        <v>51108008</v>
      </c>
      <c r="H12" s="4" t="s">
        <v>596</v>
      </c>
      <c r="L12" s="4"/>
    </row>
    <row r="13" spans="1:13" ht="15.75">
      <c r="A13" s="3"/>
      <c r="B13" s="4" t="s">
        <v>1802</v>
      </c>
      <c r="C13" s="4" t="s">
        <v>8</v>
      </c>
      <c r="D13" s="4" t="s">
        <v>601</v>
      </c>
      <c r="E13" s="4" t="s">
        <v>160</v>
      </c>
      <c r="F13" s="15">
        <v>100</v>
      </c>
      <c r="G13" s="4">
        <v>51108009</v>
      </c>
      <c r="H13" s="4" t="s">
        <v>596</v>
      </c>
      <c r="L13" s="4"/>
    </row>
    <row r="14" spans="1:13" ht="15.75">
      <c r="A14" s="3"/>
      <c r="B14" s="4" t="s">
        <v>1802</v>
      </c>
      <c r="C14" s="4" t="s">
        <v>8</v>
      </c>
      <c r="D14" s="4" t="s">
        <v>601</v>
      </c>
      <c r="E14" s="4" t="s">
        <v>160</v>
      </c>
      <c r="F14" s="15">
        <v>100</v>
      </c>
      <c r="G14" s="4">
        <v>51108010</v>
      </c>
      <c r="H14" s="4" t="s">
        <v>596</v>
      </c>
      <c r="L14" s="4"/>
    </row>
    <row r="15" spans="1:13" ht="15.75">
      <c r="A15" s="3"/>
      <c r="B15" s="4" t="s">
        <v>1802</v>
      </c>
      <c r="C15" s="4" t="s">
        <v>8</v>
      </c>
      <c r="D15" s="4" t="s">
        <v>1768</v>
      </c>
      <c r="E15" s="4" t="s">
        <v>160</v>
      </c>
      <c r="F15" s="15">
        <v>900</v>
      </c>
      <c r="G15" s="4">
        <v>51208001</v>
      </c>
      <c r="H15" s="4" t="s">
        <v>596</v>
      </c>
      <c r="L15" s="4"/>
    </row>
    <row r="16" spans="1:13" ht="15.75">
      <c r="A16" s="3"/>
      <c r="B16" s="4" t="s">
        <v>1802</v>
      </c>
      <c r="C16" s="4" t="s">
        <v>8</v>
      </c>
      <c r="D16" s="4" t="s">
        <v>602</v>
      </c>
      <c r="E16" s="4" t="s">
        <v>160</v>
      </c>
      <c r="F16" s="15">
        <v>3000</v>
      </c>
      <c r="G16" s="4">
        <v>51508001</v>
      </c>
      <c r="H16" s="4" t="s">
        <v>596</v>
      </c>
      <c r="L16" s="4"/>
    </row>
    <row r="17" spans="1:12" ht="15.75">
      <c r="A17" s="3"/>
      <c r="B17" s="4" t="s">
        <v>1802</v>
      </c>
      <c r="C17" s="4" t="s">
        <v>8</v>
      </c>
      <c r="D17" s="4" t="s">
        <v>603</v>
      </c>
      <c r="E17" s="4" t="s">
        <v>160</v>
      </c>
      <c r="F17" s="15">
        <v>99</v>
      </c>
      <c r="G17" s="4">
        <v>51508002</v>
      </c>
      <c r="H17" s="4" t="s">
        <v>596</v>
      </c>
      <c r="L17" s="4"/>
    </row>
    <row r="18" spans="1:12" ht="15.75">
      <c r="A18" s="3"/>
      <c r="B18" s="4" t="s">
        <v>1802</v>
      </c>
      <c r="C18" s="4" t="s">
        <v>8</v>
      </c>
      <c r="D18" s="4" t="s">
        <v>604</v>
      </c>
      <c r="E18" s="4" t="s">
        <v>160</v>
      </c>
      <c r="F18" s="15">
        <v>130</v>
      </c>
      <c r="G18" s="4">
        <v>51508003</v>
      </c>
      <c r="H18" s="4" t="s">
        <v>596</v>
      </c>
      <c r="L18" s="4"/>
    </row>
    <row r="19" spans="1:12" ht="15.75">
      <c r="A19" s="3"/>
      <c r="B19" s="4" t="s">
        <v>1802</v>
      </c>
      <c r="C19" s="4" t="s">
        <v>8</v>
      </c>
      <c r="D19" s="4" t="s">
        <v>605</v>
      </c>
      <c r="E19" s="4" t="s">
        <v>160</v>
      </c>
      <c r="F19" s="15">
        <v>1800</v>
      </c>
      <c r="G19" s="4">
        <v>51508004</v>
      </c>
      <c r="H19" s="4" t="s">
        <v>596</v>
      </c>
      <c r="L19" s="4"/>
    </row>
    <row r="20" spans="1:12" ht="45">
      <c r="B20" s="4"/>
      <c r="C20" s="4" t="s">
        <v>8</v>
      </c>
      <c r="D20" s="48" t="s">
        <v>1723</v>
      </c>
      <c r="E20" s="4" t="s">
        <v>160</v>
      </c>
      <c r="F20" s="11">
        <v>49670.62</v>
      </c>
      <c r="H20" s="4" t="s">
        <v>596</v>
      </c>
      <c r="I20" s="4">
        <v>2020</v>
      </c>
    </row>
    <row r="21" spans="1:12" ht="30.75">
      <c r="B21" s="4"/>
      <c r="C21" s="4" t="s">
        <v>8</v>
      </c>
      <c r="D21" s="43" t="s">
        <v>1724</v>
      </c>
      <c r="E21" s="4" t="s">
        <v>160</v>
      </c>
      <c r="F21" s="11">
        <v>29522</v>
      </c>
      <c r="G21" s="4"/>
      <c r="H21" s="4" t="s">
        <v>596</v>
      </c>
      <c r="I21" s="4">
        <v>2020</v>
      </c>
    </row>
    <row r="22" spans="1:12" ht="15.75">
      <c r="B22" s="4"/>
      <c r="C22" s="4" t="s">
        <v>8</v>
      </c>
      <c r="D22" s="4" t="s">
        <v>1725</v>
      </c>
      <c r="E22" s="4" t="s">
        <v>160</v>
      </c>
      <c r="F22" s="11">
        <v>29522</v>
      </c>
      <c r="G22" s="4"/>
      <c r="H22" s="4" t="s">
        <v>596</v>
      </c>
      <c r="I22" s="4">
        <v>2020</v>
      </c>
    </row>
    <row r="23" spans="1:12" ht="15.75">
      <c r="B23" s="4"/>
      <c r="C23" s="4" t="s">
        <v>145</v>
      </c>
      <c r="D23" s="4" t="s">
        <v>1726</v>
      </c>
      <c r="E23" s="4" t="s">
        <v>160</v>
      </c>
      <c r="F23" s="11">
        <v>74240</v>
      </c>
      <c r="H23" s="4" t="s">
        <v>596</v>
      </c>
      <c r="I23" s="4">
        <v>2020</v>
      </c>
    </row>
    <row r="24" spans="1:12" ht="15.75">
      <c r="B24" s="4" t="s">
        <v>1802</v>
      </c>
      <c r="C24" s="4" t="s">
        <v>8</v>
      </c>
      <c r="D24" s="4" t="s">
        <v>1898</v>
      </c>
      <c r="E24" s="4" t="s">
        <v>160</v>
      </c>
      <c r="F24" s="11">
        <v>8000</v>
      </c>
      <c r="G24" s="4">
        <v>51208002</v>
      </c>
      <c r="H24" s="4" t="s">
        <v>596</v>
      </c>
      <c r="I24" s="4">
        <v>2022</v>
      </c>
    </row>
    <row r="25" spans="1:12" ht="15.75">
      <c r="B25" s="4" t="s">
        <v>1802</v>
      </c>
      <c r="C25" s="4" t="s">
        <v>8</v>
      </c>
      <c r="D25" s="4" t="s">
        <v>1932</v>
      </c>
      <c r="E25" s="4" t="s">
        <v>160</v>
      </c>
      <c r="F25" s="11">
        <v>4990</v>
      </c>
      <c r="G25" s="4">
        <v>51508005</v>
      </c>
      <c r="H25" s="4" t="s">
        <v>596</v>
      </c>
      <c r="I25" s="4">
        <v>2022</v>
      </c>
    </row>
    <row r="28" spans="1:12" ht="30.75">
      <c r="B28" s="4" t="s">
        <v>1802</v>
      </c>
      <c r="C28" s="4" t="s">
        <v>8</v>
      </c>
      <c r="D28" s="43" t="s">
        <v>1707</v>
      </c>
      <c r="E28" s="4" t="s">
        <v>11</v>
      </c>
      <c r="F28" s="4" t="s">
        <v>582</v>
      </c>
      <c r="G28" s="4" t="s">
        <v>582</v>
      </c>
      <c r="H28" s="4" t="s">
        <v>596</v>
      </c>
    </row>
    <row r="29" spans="1:12" ht="30.75">
      <c r="B29" s="4"/>
      <c r="C29" s="4" t="s">
        <v>8</v>
      </c>
      <c r="D29" s="61" t="s">
        <v>1769</v>
      </c>
      <c r="E29" s="4" t="s">
        <v>11</v>
      </c>
      <c r="F29" s="4" t="s">
        <v>582</v>
      </c>
      <c r="G29" s="4" t="s">
        <v>582</v>
      </c>
      <c r="H29" s="4" t="s">
        <v>596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66"/>
  </sheetPr>
  <dimension ref="A1:M78"/>
  <sheetViews>
    <sheetView topLeftCell="A4" workbookViewId="0">
      <selection activeCell="D2" sqref="D2"/>
    </sheetView>
  </sheetViews>
  <sheetFormatPr baseColWidth="10" defaultRowHeight="15"/>
  <cols>
    <col min="1" max="1" width="6.42578125" bestFit="1" customWidth="1"/>
    <col min="2" max="2" width="31" customWidth="1"/>
    <col min="3" max="3" width="16.7109375" bestFit="1" customWidth="1"/>
    <col min="4" max="4" width="87.7109375" bestFit="1" customWidth="1"/>
    <col min="5" max="5" width="14.140625" bestFit="1" customWidth="1"/>
    <col min="6" max="6" width="22.85546875" bestFit="1" customWidth="1"/>
    <col min="7" max="7" width="30.28515625" bestFit="1" customWidth="1"/>
    <col min="8" max="8" width="11.5703125" bestFit="1" customWidth="1"/>
    <col min="9" max="9" width="54.42578125" bestFit="1" customWidth="1"/>
    <col min="10" max="10" width="21.85546875" bestFit="1" customWidth="1"/>
    <col min="13" max="13" width="20.28515625" bestFit="1" customWidth="1"/>
  </cols>
  <sheetData>
    <row r="1" spans="1:13" ht="25.5">
      <c r="D1" s="1" t="s">
        <v>1972</v>
      </c>
    </row>
    <row r="3" spans="1:13" ht="20.25">
      <c r="A3" s="3"/>
      <c r="B3" s="9" t="s">
        <v>0</v>
      </c>
      <c r="C3" s="9" t="s">
        <v>1</v>
      </c>
      <c r="D3" s="9" t="s">
        <v>2</v>
      </c>
      <c r="E3" s="9" t="s">
        <v>4</v>
      </c>
      <c r="F3" s="9" t="s">
        <v>5</v>
      </c>
      <c r="G3" s="9" t="s">
        <v>606</v>
      </c>
      <c r="H3" s="9" t="s">
        <v>6</v>
      </c>
      <c r="I3" s="9" t="s">
        <v>607</v>
      </c>
      <c r="J3" s="9" t="s">
        <v>7</v>
      </c>
      <c r="L3" s="4"/>
      <c r="M3" s="12"/>
    </row>
    <row r="4" spans="1:13" ht="15.75">
      <c r="A4" s="3"/>
      <c r="B4" s="4" t="s">
        <v>1803</v>
      </c>
      <c r="C4" s="4" t="s">
        <v>15</v>
      </c>
      <c r="D4" s="4" t="s">
        <v>609</v>
      </c>
      <c r="E4" s="4" t="s">
        <v>14</v>
      </c>
      <c r="F4" s="11">
        <v>80</v>
      </c>
      <c r="G4" s="4">
        <v>2008</v>
      </c>
      <c r="H4" s="4">
        <v>51209001</v>
      </c>
      <c r="I4" s="4" t="s">
        <v>610</v>
      </c>
      <c r="J4" s="4" t="s">
        <v>611</v>
      </c>
      <c r="L4" s="4"/>
    </row>
    <row r="5" spans="1:13" ht="15.75">
      <c r="A5" s="3"/>
      <c r="B5" s="4" t="s">
        <v>1803</v>
      </c>
      <c r="C5" s="4" t="s">
        <v>418</v>
      </c>
      <c r="D5" s="4" t="s">
        <v>612</v>
      </c>
      <c r="E5" s="4" t="s">
        <v>81</v>
      </c>
      <c r="F5" s="11">
        <v>100</v>
      </c>
      <c r="G5" s="4">
        <v>2008</v>
      </c>
      <c r="H5" s="4">
        <v>51109001</v>
      </c>
      <c r="I5" s="4" t="s">
        <v>613</v>
      </c>
      <c r="J5" s="4" t="s">
        <v>611</v>
      </c>
      <c r="L5" s="4"/>
    </row>
    <row r="6" spans="1:13" ht="15.75">
      <c r="A6" s="3"/>
      <c r="B6" s="4" t="s">
        <v>1803</v>
      </c>
      <c r="C6" s="4" t="s">
        <v>8</v>
      </c>
      <c r="D6" s="4" t="s">
        <v>614</v>
      </c>
      <c r="E6" s="4" t="s">
        <v>81</v>
      </c>
      <c r="F6" s="11">
        <v>100</v>
      </c>
      <c r="G6" s="4">
        <v>2008</v>
      </c>
      <c r="H6" s="4">
        <v>51109002</v>
      </c>
      <c r="I6" s="4" t="s">
        <v>615</v>
      </c>
      <c r="J6" s="4" t="s">
        <v>611</v>
      </c>
      <c r="L6" s="4"/>
    </row>
    <row r="7" spans="1:13" ht="15.75">
      <c r="A7" s="3"/>
      <c r="B7" s="4" t="s">
        <v>1803</v>
      </c>
      <c r="C7" s="4" t="s">
        <v>8</v>
      </c>
      <c r="D7" s="4" t="s">
        <v>616</v>
      </c>
      <c r="E7" s="4" t="s">
        <v>14</v>
      </c>
      <c r="F7" s="11">
        <v>50</v>
      </c>
      <c r="G7" s="4">
        <v>2008</v>
      </c>
      <c r="H7" s="4">
        <v>51209002</v>
      </c>
      <c r="I7" s="4" t="s">
        <v>615</v>
      </c>
      <c r="J7" s="4" t="s">
        <v>611</v>
      </c>
      <c r="L7" s="4"/>
    </row>
    <row r="8" spans="1:13" ht="15.75">
      <c r="A8" s="3"/>
      <c r="B8" s="4" t="s">
        <v>1803</v>
      </c>
      <c r="C8" s="4" t="s">
        <v>8</v>
      </c>
      <c r="D8" s="4" t="s">
        <v>617</v>
      </c>
      <c r="E8" s="4" t="s">
        <v>14</v>
      </c>
      <c r="F8" s="11">
        <v>150</v>
      </c>
      <c r="G8" s="4">
        <v>2008</v>
      </c>
      <c r="H8" s="4">
        <v>51109003</v>
      </c>
      <c r="I8" s="4" t="s">
        <v>615</v>
      </c>
      <c r="J8" s="4" t="s">
        <v>611</v>
      </c>
      <c r="L8" s="4"/>
    </row>
    <row r="9" spans="1:13" ht="15.75">
      <c r="A9" s="3"/>
      <c r="B9" s="4" t="s">
        <v>1803</v>
      </c>
      <c r="C9" s="4" t="s">
        <v>8</v>
      </c>
      <c r="D9" s="4" t="s">
        <v>618</v>
      </c>
      <c r="E9" s="4" t="s">
        <v>533</v>
      </c>
      <c r="F9" s="11">
        <v>1000</v>
      </c>
      <c r="G9" s="4">
        <v>2008</v>
      </c>
      <c r="H9" s="4">
        <v>51209003</v>
      </c>
      <c r="I9" s="4" t="s">
        <v>619</v>
      </c>
      <c r="J9" s="4" t="s">
        <v>611</v>
      </c>
      <c r="L9" s="4"/>
    </row>
    <row r="10" spans="1:13" ht="15.75">
      <c r="A10" s="3"/>
      <c r="B10" s="4" t="s">
        <v>1803</v>
      </c>
      <c r="C10" s="4" t="s">
        <v>8</v>
      </c>
      <c r="D10" s="4" t="s">
        <v>620</v>
      </c>
      <c r="E10" s="4" t="s">
        <v>14</v>
      </c>
      <c r="F10" s="11">
        <v>1000</v>
      </c>
      <c r="G10" s="4">
        <v>2008</v>
      </c>
      <c r="H10" s="4">
        <v>51109004</v>
      </c>
      <c r="I10" s="4" t="s">
        <v>621</v>
      </c>
      <c r="J10" s="4" t="s">
        <v>611</v>
      </c>
      <c r="L10" s="4"/>
    </row>
    <row r="11" spans="1:13" ht="15.75">
      <c r="A11" s="3"/>
      <c r="B11" s="4" t="s">
        <v>1803</v>
      </c>
      <c r="C11" s="4" t="s">
        <v>8</v>
      </c>
      <c r="D11" s="4" t="s">
        <v>622</v>
      </c>
      <c r="E11" s="4" t="s">
        <v>14</v>
      </c>
      <c r="F11" s="11">
        <v>1500</v>
      </c>
      <c r="G11" s="4">
        <v>2008</v>
      </c>
      <c r="H11" s="4">
        <v>51109005</v>
      </c>
      <c r="I11" s="4" t="s">
        <v>621</v>
      </c>
      <c r="J11" s="4" t="s">
        <v>611</v>
      </c>
      <c r="L11" s="4"/>
    </row>
    <row r="12" spans="1:13" ht="15.75">
      <c r="A12" s="3"/>
      <c r="B12" s="4" t="s">
        <v>1803</v>
      </c>
      <c r="C12" s="4" t="s">
        <v>8</v>
      </c>
      <c r="D12" s="4" t="s">
        <v>623</v>
      </c>
      <c r="E12" s="4" t="s">
        <v>14</v>
      </c>
      <c r="F12" s="11">
        <v>300</v>
      </c>
      <c r="G12" s="4">
        <v>2008</v>
      </c>
      <c r="H12" s="4">
        <v>51109006</v>
      </c>
      <c r="I12" s="4" t="s">
        <v>621</v>
      </c>
      <c r="J12" s="4" t="s">
        <v>611</v>
      </c>
      <c r="L12" s="4"/>
    </row>
    <row r="13" spans="1:13" ht="15.75">
      <c r="A13" s="3"/>
      <c r="B13" s="4" t="s">
        <v>1803</v>
      </c>
      <c r="C13" s="4" t="s">
        <v>8</v>
      </c>
      <c r="D13" s="4" t="s">
        <v>624</v>
      </c>
      <c r="E13" s="4" t="s">
        <v>14</v>
      </c>
      <c r="F13" s="11">
        <v>300</v>
      </c>
      <c r="G13" s="4"/>
      <c r="H13" s="4">
        <v>51209004</v>
      </c>
      <c r="I13" s="4" t="s">
        <v>625</v>
      </c>
      <c r="J13" s="4" t="s">
        <v>611</v>
      </c>
    </row>
    <row r="14" spans="1:13" ht="15.75">
      <c r="A14" s="3"/>
      <c r="B14" s="4" t="s">
        <v>1803</v>
      </c>
      <c r="C14" s="4" t="s">
        <v>62</v>
      </c>
      <c r="D14" s="4" t="s">
        <v>626</v>
      </c>
      <c r="E14" s="4" t="s">
        <v>14</v>
      </c>
      <c r="F14" s="11">
        <v>200</v>
      </c>
      <c r="G14" s="4">
        <v>2008</v>
      </c>
      <c r="H14" s="4">
        <v>56609001</v>
      </c>
      <c r="I14" s="4" t="s">
        <v>627</v>
      </c>
      <c r="J14" s="4" t="s">
        <v>611</v>
      </c>
    </row>
    <row r="15" spans="1:13" ht="15.75">
      <c r="A15" s="3"/>
      <c r="B15" s="4" t="s">
        <v>1803</v>
      </c>
      <c r="C15" s="4" t="s">
        <v>8</v>
      </c>
      <c r="D15" s="4" t="s">
        <v>628</v>
      </c>
      <c r="E15" s="4" t="s">
        <v>14</v>
      </c>
      <c r="F15" s="11">
        <v>600</v>
      </c>
      <c r="G15" s="4">
        <v>2008</v>
      </c>
      <c r="H15" s="4">
        <v>51109007</v>
      </c>
      <c r="I15" s="4" t="s">
        <v>615</v>
      </c>
      <c r="J15" s="4" t="s">
        <v>611</v>
      </c>
    </row>
    <row r="16" spans="1:13" ht="15.75">
      <c r="A16" s="3"/>
      <c r="B16" s="4" t="s">
        <v>1803</v>
      </c>
      <c r="C16" s="4" t="s">
        <v>629</v>
      </c>
      <c r="D16" s="4" t="s">
        <v>630</v>
      </c>
      <c r="E16" s="4" t="s">
        <v>81</v>
      </c>
      <c r="F16" s="11">
        <v>10</v>
      </c>
      <c r="G16" s="4"/>
      <c r="H16" s="4">
        <v>56609002</v>
      </c>
      <c r="I16" s="4" t="s">
        <v>615</v>
      </c>
      <c r="J16" s="4" t="s">
        <v>611</v>
      </c>
    </row>
    <row r="17" spans="1:10" ht="15.75">
      <c r="A17" s="3"/>
      <c r="B17" s="4" t="s">
        <v>1803</v>
      </c>
      <c r="C17" s="4" t="s">
        <v>631</v>
      </c>
      <c r="D17" s="4" t="s">
        <v>632</v>
      </c>
      <c r="E17" s="4" t="s">
        <v>81</v>
      </c>
      <c r="F17" s="11">
        <v>1000</v>
      </c>
      <c r="G17" s="4"/>
      <c r="H17" s="4">
        <v>51209005</v>
      </c>
      <c r="I17" s="4" t="s">
        <v>633</v>
      </c>
      <c r="J17" s="4" t="s">
        <v>611</v>
      </c>
    </row>
    <row r="18" spans="1:10" ht="15.75">
      <c r="A18" s="3"/>
      <c r="B18" s="4" t="s">
        <v>1803</v>
      </c>
      <c r="C18" s="4" t="s">
        <v>325</v>
      </c>
      <c r="D18" s="4" t="s">
        <v>634</v>
      </c>
      <c r="E18" s="4" t="s">
        <v>160</v>
      </c>
      <c r="F18" s="11">
        <v>150</v>
      </c>
      <c r="G18" s="4">
        <v>2017</v>
      </c>
      <c r="H18" s="4">
        <v>51909001</v>
      </c>
      <c r="I18" s="4" t="s">
        <v>615</v>
      </c>
      <c r="J18" s="4" t="s">
        <v>611</v>
      </c>
    </row>
    <row r="19" spans="1:10" ht="15.75">
      <c r="A19" s="3"/>
      <c r="B19" s="4" t="s">
        <v>1803</v>
      </c>
      <c r="C19" s="4" t="s">
        <v>8</v>
      </c>
      <c r="D19" s="4" t="s">
        <v>635</v>
      </c>
      <c r="E19" s="4" t="s">
        <v>81</v>
      </c>
      <c r="F19" s="11">
        <v>100</v>
      </c>
      <c r="G19" s="4">
        <v>2008</v>
      </c>
      <c r="H19" s="4">
        <v>51109008</v>
      </c>
      <c r="I19" s="4" t="s">
        <v>615</v>
      </c>
      <c r="J19" s="4" t="s">
        <v>611</v>
      </c>
    </row>
    <row r="20" spans="1:10" ht="15.75">
      <c r="A20" s="3"/>
      <c r="B20" s="4" t="s">
        <v>1803</v>
      </c>
      <c r="C20" s="4" t="s">
        <v>636</v>
      </c>
      <c r="D20" s="4" t="s">
        <v>637</v>
      </c>
      <c r="E20" s="4" t="s">
        <v>14</v>
      </c>
      <c r="F20" s="11">
        <v>30</v>
      </c>
      <c r="G20" s="4">
        <v>2008</v>
      </c>
      <c r="H20" s="4">
        <v>51909002</v>
      </c>
      <c r="I20" s="4" t="s">
        <v>638</v>
      </c>
      <c r="J20" s="4" t="s">
        <v>611</v>
      </c>
    </row>
    <row r="21" spans="1:10" ht="15.75">
      <c r="A21" s="3"/>
      <c r="B21" s="4" t="s">
        <v>1803</v>
      </c>
      <c r="C21" s="4" t="s">
        <v>639</v>
      </c>
      <c r="D21" s="4" t="s">
        <v>640</v>
      </c>
      <c r="E21" s="4" t="s">
        <v>14</v>
      </c>
      <c r="F21" s="11">
        <v>1274.55</v>
      </c>
      <c r="G21" s="4">
        <v>2018</v>
      </c>
      <c r="H21" s="4">
        <v>51209006</v>
      </c>
      <c r="I21" s="4" t="s">
        <v>633</v>
      </c>
      <c r="J21" s="4" t="s">
        <v>611</v>
      </c>
    </row>
    <row r="22" spans="1:10" ht="15.75">
      <c r="A22" s="3"/>
      <c r="B22" s="4" t="s">
        <v>1803</v>
      </c>
      <c r="C22" s="4" t="s">
        <v>8</v>
      </c>
      <c r="D22" s="4" t="s">
        <v>640</v>
      </c>
      <c r="E22" s="4" t="s">
        <v>14</v>
      </c>
      <c r="F22" s="11">
        <v>1274.55</v>
      </c>
      <c r="G22" s="4">
        <v>2018</v>
      </c>
      <c r="H22" s="4">
        <v>51209007</v>
      </c>
      <c r="I22" s="4" t="s">
        <v>641</v>
      </c>
      <c r="J22" s="4" t="s">
        <v>611</v>
      </c>
    </row>
    <row r="23" spans="1:10" ht="15.75">
      <c r="A23" s="3"/>
      <c r="B23" s="4" t="s">
        <v>1803</v>
      </c>
      <c r="C23" s="4" t="s">
        <v>642</v>
      </c>
      <c r="D23" s="4" t="s">
        <v>643</v>
      </c>
      <c r="E23" s="4" t="s">
        <v>14</v>
      </c>
      <c r="F23" s="11">
        <v>1500</v>
      </c>
      <c r="G23" s="4">
        <v>2018</v>
      </c>
      <c r="H23" s="4">
        <v>51209008</v>
      </c>
      <c r="I23" s="4" t="s">
        <v>644</v>
      </c>
      <c r="J23" s="4" t="s">
        <v>611</v>
      </c>
    </row>
    <row r="24" spans="1:10" ht="15.75">
      <c r="A24" s="3"/>
      <c r="B24" s="4" t="s">
        <v>1803</v>
      </c>
      <c r="C24" s="4" t="s">
        <v>15</v>
      </c>
      <c r="D24" s="4" t="s">
        <v>645</v>
      </c>
      <c r="E24" s="4" t="s">
        <v>14</v>
      </c>
      <c r="F24" s="11">
        <v>50</v>
      </c>
      <c r="G24" s="4">
        <v>2008</v>
      </c>
      <c r="H24" s="4">
        <v>56609003</v>
      </c>
      <c r="I24" s="4" t="s">
        <v>615</v>
      </c>
      <c r="J24" s="4" t="s">
        <v>611</v>
      </c>
    </row>
    <row r="25" spans="1:10" ht="15.75">
      <c r="A25" s="3"/>
      <c r="B25" s="4" t="s">
        <v>1803</v>
      </c>
      <c r="C25" s="4" t="s">
        <v>8</v>
      </c>
      <c r="D25" s="4" t="s">
        <v>646</v>
      </c>
      <c r="E25" s="4" t="s">
        <v>533</v>
      </c>
      <c r="F25" s="11">
        <v>50</v>
      </c>
      <c r="G25" s="4">
        <v>2008</v>
      </c>
      <c r="H25" s="4">
        <v>52109001</v>
      </c>
      <c r="I25" s="4" t="s">
        <v>638</v>
      </c>
      <c r="J25" s="4" t="s">
        <v>611</v>
      </c>
    </row>
    <row r="26" spans="1:10" ht="15.75">
      <c r="A26" s="3"/>
      <c r="B26" s="4" t="s">
        <v>1803</v>
      </c>
      <c r="C26" s="4" t="s">
        <v>8</v>
      </c>
      <c r="D26" s="4" t="s">
        <v>647</v>
      </c>
      <c r="E26" s="4" t="s">
        <v>81</v>
      </c>
      <c r="F26" s="11">
        <v>50</v>
      </c>
      <c r="G26" s="4">
        <v>2008</v>
      </c>
      <c r="H26" s="4">
        <v>52109002</v>
      </c>
      <c r="I26" s="4" t="s">
        <v>638</v>
      </c>
      <c r="J26" s="4" t="s">
        <v>611</v>
      </c>
    </row>
    <row r="27" spans="1:10" ht="15.75">
      <c r="A27" s="3"/>
      <c r="B27" s="4" t="s">
        <v>1803</v>
      </c>
      <c r="C27" s="4" t="s">
        <v>8</v>
      </c>
      <c r="D27" s="4" t="s">
        <v>648</v>
      </c>
      <c r="E27" s="4" t="s">
        <v>14</v>
      </c>
      <c r="F27" s="11">
        <v>800</v>
      </c>
      <c r="G27" s="4"/>
      <c r="H27" s="4">
        <v>51509001</v>
      </c>
      <c r="I27" s="4" t="s">
        <v>649</v>
      </c>
      <c r="J27" s="4" t="s">
        <v>611</v>
      </c>
    </row>
    <row r="28" spans="1:10" ht="15.75">
      <c r="A28" s="3"/>
      <c r="B28" s="4" t="s">
        <v>1803</v>
      </c>
      <c r="C28" s="4" t="s">
        <v>8</v>
      </c>
      <c r="D28" s="4" t="s">
        <v>650</v>
      </c>
      <c r="E28" s="4" t="s">
        <v>14</v>
      </c>
      <c r="F28" s="11">
        <v>300</v>
      </c>
      <c r="G28" s="4">
        <v>2008</v>
      </c>
      <c r="H28" s="4">
        <v>51109009</v>
      </c>
      <c r="I28" s="4" t="s">
        <v>649</v>
      </c>
      <c r="J28" s="4" t="s">
        <v>611</v>
      </c>
    </row>
    <row r="29" spans="1:10" ht="15.75">
      <c r="A29" s="3"/>
      <c r="B29" s="4" t="s">
        <v>1803</v>
      </c>
      <c r="C29" s="4" t="s">
        <v>8</v>
      </c>
      <c r="D29" s="4" t="s">
        <v>651</v>
      </c>
      <c r="E29" s="4" t="s">
        <v>14</v>
      </c>
      <c r="F29" s="11">
        <v>100</v>
      </c>
      <c r="G29" s="4">
        <v>2008</v>
      </c>
      <c r="H29" s="4">
        <v>51209009</v>
      </c>
      <c r="I29" s="4" t="s">
        <v>649</v>
      </c>
      <c r="J29" s="4" t="s">
        <v>611</v>
      </c>
    </row>
    <row r="30" spans="1:10" ht="15.75">
      <c r="A30" s="3"/>
      <c r="B30" s="4" t="s">
        <v>1803</v>
      </c>
      <c r="C30" s="4" t="s">
        <v>15</v>
      </c>
      <c r="D30" s="4" t="s">
        <v>652</v>
      </c>
      <c r="E30" s="4" t="s">
        <v>14</v>
      </c>
      <c r="F30" s="11">
        <v>300</v>
      </c>
      <c r="G30" s="4">
        <v>2008</v>
      </c>
      <c r="H30" s="4">
        <v>51109010</v>
      </c>
      <c r="I30" s="4" t="s">
        <v>649</v>
      </c>
      <c r="J30" s="4" t="s">
        <v>611</v>
      </c>
    </row>
    <row r="31" spans="1:10" ht="15.75">
      <c r="A31" s="3"/>
      <c r="B31" s="4" t="s">
        <v>1803</v>
      </c>
      <c r="C31" s="4" t="s">
        <v>8</v>
      </c>
      <c r="D31" s="4" t="s">
        <v>653</v>
      </c>
      <c r="E31" s="4" t="s">
        <v>14</v>
      </c>
      <c r="F31" s="11">
        <v>300</v>
      </c>
      <c r="G31" s="4">
        <v>2008</v>
      </c>
      <c r="H31" s="4">
        <v>51109011</v>
      </c>
      <c r="I31" s="4" t="s">
        <v>649</v>
      </c>
      <c r="J31" s="4" t="s">
        <v>611</v>
      </c>
    </row>
    <row r="32" spans="1:10" ht="15.75">
      <c r="A32" s="3"/>
      <c r="B32" s="4" t="s">
        <v>1803</v>
      </c>
      <c r="C32" s="4" t="s">
        <v>8</v>
      </c>
      <c r="D32" s="4" t="s">
        <v>654</v>
      </c>
      <c r="E32" s="4" t="s">
        <v>14</v>
      </c>
      <c r="F32" s="11">
        <v>300</v>
      </c>
      <c r="G32" s="4">
        <v>2008</v>
      </c>
      <c r="H32" s="4">
        <v>51109012</v>
      </c>
      <c r="I32" s="4" t="s">
        <v>649</v>
      </c>
      <c r="J32" s="4" t="s">
        <v>611</v>
      </c>
    </row>
    <row r="33" spans="1:10" ht="15.75">
      <c r="A33" s="3"/>
      <c r="B33" s="4" t="s">
        <v>1803</v>
      </c>
      <c r="C33" s="4" t="s">
        <v>8</v>
      </c>
      <c r="D33" s="4" t="s">
        <v>655</v>
      </c>
      <c r="E33" s="4" t="s">
        <v>14</v>
      </c>
      <c r="F33" s="11">
        <v>300</v>
      </c>
      <c r="G33" s="4">
        <v>2018</v>
      </c>
      <c r="H33" s="4">
        <v>51209010</v>
      </c>
      <c r="I33" s="4" t="s">
        <v>649</v>
      </c>
      <c r="J33" s="4" t="s">
        <v>611</v>
      </c>
    </row>
    <row r="34" spans="1:10" ht="15.75">
      <c r="A34" s="3"/>
      <c r="B34" s="4" t="s">
        <v>1803</v>
      </c>
      <c r="C34" s="4" t="s">
        <v>8</v>
      </c>
      <c r="D34" s="4" t="s">
        <v>656</v>
      </c>
      <c r="E34" s="4" t="s">
        <v>160</v>
      </c>
      <c r="F34" s="11">
        <v>3500</v>
      </c>
      <c r="G34" s="4">
        <v>2018</v>
      </c>
      <c r="H34" s="4">
        <v>51109013</v>
      </c>
      <c r="I34" s="4" t="s">
        <v>649</v>
      </c>
      <c r="J34" s="4" t="s">
        <v>611</v>
      </c>
    </row>
    <row r="35" spans="1:10" ht="15.75">
      <c r="A35" s="3"/>
      <c r="B35" s="4" t="s">
        <v>1803</v>
      </c>
      <c r="C35" s="4" t="s">
        <v>8</v>
      </c>
      <c r="D35" s="4" t="s">
        <v>657</v>
      </c>
      <c r="E35" s="4" t="s">
        <v>160</v>
      </c>
      <c r="F35" s="11">
        <v>3200</v>
      </c>
      <c r="G35" s="4">
        <v>2018</v>
      </c>
      <c r="H35" s="4">
        <v>51109014</v>
      </c>
      <c r="I35" s="4" t="s">
        <v>658</v>
      </c>
      <c r="J35" s="4" t="s">
        <v>611</v>
      </c>
    </row>
    <row r="36" spans="1:10" ht="15.75">
      <c r="A36" s="3"/>
      <c r="B36" s="4" t="s">
        <v>1803</v>
      </c>
      <c r="C36" s="4" t="s">
        <v>8</v>
      </c>
      <c r="D36" s="4" t="s">
        <v>659</v>
      </c>
      <c r="E36" s="4" t="s">
        <v>160</v>
      </c>
      <c r="F36" s="11">
        <v>4200</v>
      </c>
      <c r="G36" s="4">
        <v>2018</v>
      </c>
      <c r="H36" s="4">
        <v>51109015</v>
      </c>
      <c r="I36" s="4" t="s">
        <v>649</v>
      </c>
      <c r="J36" s="4" t="s">
        <v>611</v>
      </c>
    </row>
    <row r="37" spans="1:10" ht="15.75">
      <c r="A37" s="3"/>
      <c r="B37" s="4" t="s">
        <v>1803</v>
      </c>
      <c r="C37" s="4" t="s">
        <v>8</v>
      </c>
      <c r="D37" s="4" t="s">
        <v>493</v>
      </c>
      <c r="E37" s="4" t="s">
        <v>160</v>
      </c>
      <c r="F37" s="11">
        <v>1000</v>
      </c>
      <c r="G37" s="4"/>
      <c r="H37" s="4">
        <v>51109016</v>
      </c>
      <c r="J37" s="4" t="s">
        <v>611</v>
      </c>
    </row>
    <row r="38" spans="1:10" ht="15.75">
      <c r="A38" s="3"/>
      <c r="B38" s="4" t="s">
        <v>1803</v>
      </c>
      <c r="C38" s="4" t="s">
        <v>8</v>
      </c>
      <c r="D38" s="4" t="s">
        <v>660</v>
      </c>
      <c r="E38" s="4" t="s">
        <v>14</v>
      </c>
      <c r="F38" s="11">
        <v>1000</v>
      </c>
      <c r="G38" s="4">
        <v>2008</v>
      </c>
      <c r="H38" s="4">
        <v>51209011</v>
      </c>
      <c r="I38" s="4" t="s">
        <v>661</v>
      </c>
      <c r="J38" s="4" t="s">
        <v>611</v>
      </c>
    </row>
    <row r="39" spans="1:10" ht="15.75">
      <c r="A39" s="3"/>
      <c r="B39" s="4" t="s">
        <v>1803</v>
      </c>
      <c r="C39" s="4" t="s">
        <v>15</v>
      </c>
      <c r="D39" s="4" t="s">
        <v>662</v>
      </c>
      <c r="E39" s="4" t="s">
        <v>81</v>
      </c>
      <c r="F39" s="11">
        <v>20</v>
      </c>
      <c r="G39" s="4">
        <v>2008</v>
      </c>
      <c r="H39" s="4">
        <v>51209012</v>
      </c>
      <c r="I39" s="4" t="s">
        <v>649</v>
      </c>
      <c r="J39" s="4" t="s">
        <v>611</v>
      </c>
    </row>
    <row r="40" spans="1:10" ht="15.75">
      <c r="A40" s="3"/>
      <c r="B40" s="4" t="s">
        <v>1803</v>
      </c>
      <c r="C40" s="4" t="s">
        <v>8</v>
      </c>
      <c r="D40" s="4" t="s">
        <v>663</v>
      </c>
      <c r="E40" s="4" t="s">
        <v>81</v>
      </c>
      <c r="F40" s="11">
        <v>50</v>
      </c>
      <c r="G40" s="4">
        <v>2008</v>
      </c>
      <c r="H40" s="4">
        <v>51209013</v>
      </c>
      <c r="I40" s="4" t="s">
        <v>641</v>
      </c>
      <c r="J40" s="4" t="s">
        <v>611</v>
      </c>
    </row>
    <row r="41" spans="1:10" ht="15.75">
      <c r="A41" s="3"/>
      <c r="B41" s="4" t="s">
        <v>1803</v>
      </c>
      <c r="C41" s="4" t="s">
        <v>8</v>
      </c>
      <c r="D41" s="4" t="s">
        <v>622</v>
      </c>
      <c r="E41" s="4" t="s">
        <v>81</v>
      </c>
      <c r="F41" s="11">
        <v>1600</v>
      </c>
      <c r="G41" s="4">
        <v>2008</v>
      </c>
      <c r="H41" s="4">
        <v>51109017</v>
      </c>
      <c r="I41" s="4" t="s">
        <v>664</v>
      </c>
      <c r="J41" s="4" t="s">
        <v>611</v>
      </c>
    </row>
    <row r="42" spans="1:10" ht="15.75">
      <c r="A42" s="3"/>
      <c r="B42" s="4" t="s">
        <v>1803</v>
      </c>
      <c r="C42" s="4" t="s">
        <v>8</v>
      </c>
      <c r="D42" s="4" t="s">
        <v>665</v>
      </c>
      <c r="E42" s="4" t="s">
        <v>81</v>
      </c>
      <c r="F42" s="11">
        <v>50</v>
      </c>
      <c r="G42" s="4">
        <v>2008</v>
      </c>
      <c r="H42" s="4">
        <v>51109018</v>
      </c>
      <c r="I42" s="4" t="s">
        <v>664</v>
      </c>
      <c r="J42" s="4" t="s">
        <v>611</v>
      </c>
    </row>
    <row r="43" spans="1:10" ht="15.75">
      <c r="A43" s="3"/>
      <c r="B43" s="4" t="s">
        <v>1803</v>
      </c>
      <c r="C43" s="4" t="s">
        <v>8</v>
      </c>
      <c r="D43" s="4" t="s">
        <v>666</v>
      </c>
      <c r="E43" s="4" t="s">
        <v>81</v>
      </c>
      <c r="F43" s="11">
        <v>1600</v>
      </c>
      <c r="G43" s="4">
        <v>2008</v>
      </c>
      <c r="H43" s="4">
        <v>51109019</v>
      </c>
      <c r="I43" s="4" t="s">
        <v>667</v>
      </c>
      <c r="J43" s="4" t="s">
        <v>611</v>
      </c>
    </row>
    <row r="44" spans="1:10" ht="15.75">
      <c r="A44" s="3"/>
      <c r="B44" s="4" t="s">
        <v>1803</v>
      </c>
      <c r="C44" s="4" t="s">
        <v>668</v>
      </c>
      <c r="D44" s="4" t="s">
        <v>669</v>
      </c>
      <c r="E44" s="4" t="s">
        <v>81</v>
      </c>
      <c r="F44" s="11">
        <v>200</v>
      </c>
      <c r="G44" s="4">
        <v>2008</v>
      </c>
      <c r="H44" s="4">
        <v>51109020</v>
      </c>
      <c r="I44" s="4" t="s">
        <v>670</v>
      </c>
      <c r="J44" s="4" t="s">
        <v>611</v>
      </c>
    </row>
    <row r="45" spans="1:10" ht="15.75">
      <c r="A45" s="3"/>
      <c r="B45" s="4" t="s">
        <v>1803</v>
      </c>
      <c r="C45" s="4" t="s">
        <v>15</v>
      </c>
      <c r="D45" s="4" t="s">
        <v>671</v>
      </c>
      <c r="E45" s="4" t="s">
        <v>14</v>
      </c>
      <c r="F45" s="11">
        <v>200</v>
      </c>
      <c r="G45" s="4">
        <v>2008</v>
      </c>
      <c r="H45" s="4">
        <v>51109021</v>
      </c>
      <c r="I45" s="4" t="s">
        <v>649</v>
      </c>
      <c r="J45" s="4" t="s">
        <v>611</v>
      </c>
    </row>
    <row r="46" spans="1:10" ht="15.75">
      <c r="A46" s="3"/>
      <c r="B46" s="4" t="s">
        <v>1803</v>
      </c>
      <c r="C46" s="4" t="s">
        <v>15</v>
      </c>
      <c r="D46" s="4" t="s">
        <v>672</v>
      </c>
      <c r="E46" s="4" t="s">
        <v>14</v>
      </c>
      <c r="F46" s="11">
        <v>100</v>
      </c>
      <c r="G46" s="4">
        <v>2008</v>
      </c>
      <c r="H46" s="4">
        <v>51109022</v>
      </c>
      <c r="I46" s="4" t="s">
        <v>621</v>
      </c>
      <c r="J46" s="4" t="s">
        <v>611</v>
      </c>
    </row>
    <row r="47" spans="1:10" ht="15.75">
      <c r="A47" s="3"/>
      <c r="B47" s="4" t="s">
        <v>1803</v>
      </c>
      <c r="C47" s="4" t="s">
        <v>8</v>
      </c>
      <c r="D47" s="4" t="s">
        <v>673</v>
      </c>
      <c r="E47" s="4" t="s">
        <v>14</v>
      </c>
      <c r="F47" s="11">
        <v>1000</v>
      </c>
      <c r="G47" s="4">
        <v>2008</v>
      </c>
      <c r="H47" s="4">
        <v>51109023</v>
      </c>
      <c r="I47" s="4" t="s">
        <v>674</v>
      </c>
      <c r="J47" s="4" t="s">
        <v>611</v>
      </c>
    </row>
    <row r="48" spans="1:10" ht="15.75">
      <c r="A48" s="3"/>
      <c r="B48" s="4" t="s">
        <v>1803</v>
      </c>
      <c r="C48" s="4" t="s">
        <v>8</v>
      </c>
      <c r="D48" s="4" t="s">
        <v>675</v>
      </c>
      <c r="E48" s="4" t="s">
        <v>14</v>
      </c>
      <c r="F48" s="11">
        <v>1000</v>
      </c>
      <c r="G48" s="4">
        <v>2008</v>
      </c>
      <c r="H48" s="4">
        <v>51109024</v>
      </c>
      <c r="I48" s="4" t="s">
        <v>674</v>
      </c>
      <c r="J48" s="4" t="s">
        <v>611</v>
      </c>
    </row>
    <row r="49" spans="1:10" ht="15.75">
      <c r="A49" s="3"/>
      <c r="B49" s="4" t="s">
        <v>1803</v>
      </c>
      <c r="C49" s="4" t="s">
        <v>8</v>
      </c>
      <c r="D49" s="4" t="s">
        <v>676</v>
      </c>
      <c r="E49" s="4" t="s">
        <v>14</v>
      </c>
      <c r="F49" s="11">
        <v>100</v>
      </c>
      <c r="G49" s="4">
        <v>2008</v>
      </c>
      <c r="H49" s="4">
        <v>51109025</v>
      </c>
      <c r="I49" s="4" t="s">
        <v>674</v>
      </c>
      <c r="J49" s="4" t="s">
        <v>611</v>
      </c>
    </row>
    <row r="50" spans="1:10" ht="15.75">
      <c r="A50" s="3"/>
      <c r="B50" s="4" t="s">
        <v>1803</v>
      </c>
      <c r="C50" s="4" t="s">
        <v>8</v>
      </c>
      <c r="D50" s="4" t="s">
        <v>677</v>
      </c>
      <c r="E50" s="4" t="s">
        <v>533</v>
      </c>
      <c r="F50" s="11">
        <v>100</v>
      </c>
      <c r="G50" s="4">
        <v>2008</v>
      </c>
      <c r="H50" s="4">
        <v>56609004</v>
      </c>
      <c r="I50" s="4" t="s">
        <v>674</v>
      </c>
      <c r="J50" s="4" t="s">
        <v>611</v>
      </c>
    </row>
    <row r="51" spans="1:10" ht="15.75">
      <c r="A51" s="3"/>
      <c r="B51" s="4" t="s">
        <v>1803</v>
      </c>
      <c r="C51" s="4" t="s">
        <v>8</v>
      </c>
      <c r="D51" s="4" t="s">
        <v>678</v>
      </c>
      <c r="E51" s="4" t="s">
        <v>533</v>
      </c>
      <c r="F51" s="11">
        <v>100</v>
      </c>
      <c r="G51" s="4">
        <v>2008</v>
      </c>
      <c r="H51" s="4">
        <v>51909003</v>
      </c>
      <c r="I51" s="4" t="s">
        <v>615</v>
      </c>
      <c r="J51" s="4" t="s">
        <v>611</v>
      </c>
    </row>
    <row r="52" spans="1:10" ht="15.75">
      <c r="A52" s="3"/>
      <c r="B52" s="4" t="s">
        <v>1803</v>
      </c>
      <c r="C52" s="4" t="s">
        <v>37</v>
      </c>
      <c r="D52" s="4" t="s">
        <v>679</v>
      </c>
      <c r="E52" s="4" t="s">
        <v>533</v>
      </c>
      <c r="F52" s="11">
        <v>100</v>
      </c>
      <c r="G52" s="4">
        <v>2008</v>
      </c>
      <c r="H52" s="4">
        <v>51909004</v>
      </c>
      <c r="I52" s="4" t="s">
        <v>615</v>
      </c>
      <c r="J52" s="4" t="s">
        <v>611</v>
      </c>
    </row>
    <row r="53" spans="1:10" ht="15.75">
      <c r="A53" s="3"/>
      <c r="B53" s="4" t="s">
        <v>1803</v>
      </c>
      <c r="C53" s="4" t="s">
        <v>8</v>
      </c>
      <c r="D53" s="4" t="s">
        <v>680</v>
      </c>
      <c r="E53" s="4" t="s">
        <v>81</v>
      </c>
      <c r="F53" s="11">
        <v>50</v>
      </c>
      <c r="G53" s="4">
        <v>2008</v>
      </c>
      <c r="H53" s="4">
        <v>51109026</v>
      </c>
      <c r="I53" s="4" t="s">
        <v>615</v>
      </c>
      <c r="J53" s="4" t="s">
        <v>611</v>
      </c>
    </row>
    <row r="54" spans="1:10" ht="15.75">
      <c r="A54" s="3"/>
      <c r="B54" s="4" t="s">
        <v>1803</v>
      </c>
      <c r="C54" s="4" t="s">
        <v>8</v>
      </c>
      <c r="D54" s="4" t="s">
        <v>681</v>
      </c>
      <c r="E54" s="4" t="s">
        <v>160</v>
      </c>
      <c r="F54" s="11">
        <v>150</v>
      </c>
      <c r="G54" s="4">
        <v>2008</v>
      </c>
      <c r="H54" s="4">
        <v>51909005</v>
      </c>
      <c r="I54" s="4" t="s">
        <v>615</v>
      </c>
      <c r="J54" s="4" t="s">
        <v>611</v>
      </c>
    </row>
    <row r="55" spans="1:10" ht="15.75">
      <c r="A55" s="3"/>
      <c r="B55" s="4" t="s">
        <v>1803</v>
      </c>
      <c r="C55" s="4" t="s">
        <v>37</v>
      </c>
      <c r="D55" s="4" t="s">
        <v>682</v>
      </c>
      <c r="E55" s="4" t="s">
        <v>160</v>
      </c>
      <c r="F55" s="11">
        <v>50</v>
      </c>
      <c r="G55" s="4">
        <v>2008</v>
      </c>
      <c r="H55" s="4">
        <v>51109027</v>
      </c>
      <c r="I55" s="4" t="s">
        <v>638</v>
      </c>
      <c r="J55" s="4" t="s">
        <v>611</v>
      </c>
    </row>
    <row r="56" spans="1:10" ht="15.75">
      <c r="A56" s="3"/>
      <c r="B56" s="4" t="s">
        <v>1803</v>
      </c>
      <c r="C56" s="4" t="s">
        <v>8</v>
      </c>
      <c r="D56" s="4" t="s">
        <v>683</v>
      </c>
      <c r="E56" s="4" t="s">
        <v>160</v>
      </c>
      <c r="F56" s="11">
        <v>200</v>
      </c>
      <c r="G56" s="4">
        <v>2008</v>
      </c>
      <c r="H56" s="4">
        <v>51109028</v>
      </c>
      <c r="I56" s="4" t="s">
        <v>649</v>
      </c>
      <c r="J56" s="4" t="s">
        <v>611</v>
      </c>
    </row>
    <row r="57" spans="1:10" ht="15.75">
      <c r="A57" s="3"/>
      <c r="B57" s="4" t="s">
        <v>1803</v>
      </c>
      <c r="C57" s="4" t="s">
        <v>15</v>
      </c>
      <c r="D57" s="4" t="s">
        <v>684</v>
      </c>
      <c r="E57" s="4" t="s">
        <v>160</v>
      </c>
      <c r="F57" s="11">
        <v>200</v>
      </c>
      <c r="G57" s="4">
        <v>2008</v>
      </c>
      <c r="H57" s="4">
        <v>51109029</v>
      </c>
      <c r="I57" s="4" t="s">
        <v>621</v>
      </c>
      <c r="J57" s="4" t="s">
        <v>611</v>
      </c>
    </row>
    <row r="58" spans="1:10" ht="15.75">
      <c r="A58" s="3"/>
      <c r="B58" s="4" t="s">
        <v>1803</v>
      </c>
      <c r="C58" s="4" t="s">
        <v>8</v>
      </c>
      <c r="D58" s="4" t="s">
        <v>685</v>
      </c>
      <c r="E58" s="4" t="s">
        <v>533</v>
      </c>
      <c r="F58" s="11">
        <v>1000</v>
      </c>
      <c r="G58" s="4">
        <v>2008</v>
      </c>
      <c r="H58" s="4">
        <v>51209014</v>
      </c>
      <c r="I58" s="4" t="s">
        <v>686</v>
      </c>
      <c r="J58" s="4" t="s">
        <v>611</v>
      </c>
    </row>
    <row r="59" spans="1:10" ht="15.75">
      <c r="A59" s="3"/>
      <c r="B59" s="4" t="s">
        <v>1803</v>
      </c>
      <c r="C59" s="4" t="s">
        <v>687</v>
      </c>
      <c r="D59" s="4" t="s">
        <v>688</v>
      </c>
      <c r="E59" s="4" t="s">
        <v>81</v>
      </c>
      <c r="F59" s="11">
        <v>20</v>
      </c>
      <c r="G59" s="4">
        <v>2008</v>
      </c>
      <c r="H59" s="4">
        <v>51109030</v>
      </c>
      <c r="I59" s="4" t="s">
        <v>633</v>
      </c>
      <c r="J59" s="4" t="s">
        <v>611</v>
      </c>
    </row>
    <row r="60" spans="1:10" ht="15.75">
      <c r="A60" s="3"/>
      <c r="B60" s="4" t="s">
        <v>1803</v>
      </c>
      <c r="C60" s="4" t="s">
        <v>8</v>
      </c>
      <c r="D60" s="4" t="s">
        <v>689</v>
      </c>
      <c r="E60" s="4" t="s">
        <v>14</v>
      </c>
      <c r="F60" s="11">
        <v>20</v>
      </c>
      <c r="G60" s="4">
        <v>2008</v>
      </c>
      <c r="H60" s="4">
        <v>51209015</v>
      </c>
      <c r="I60" s="4" t="s">
        <v>686</v>
      </c>
      <c r="J60" s="4" t="s">
        <v>611</v>
      </c>
    </row>
    <row r="61" spans="1:10" ht="15.75">
      <c r="A61" s="3"/>
      <c r="B61" s="4" t="s">
        <v>1803</v>
      </c>
      <c r="C61" s="4" t="s">
        <v>8</v>
      </c>
      <c r="D61" s="4" t="s">
        <v>690</v>
      </c>
      <c r="E61" s="4" t="s">
        <v>14</v>
      </c>
      <c r="F61" s="11">
        <v>150</v>
      </c>
      <c r="G61" s="4">
        <v>2008</v>
      </c>
      <c r="H61" s="4">
        <v>56609005</v>
      </c>
      <c r="I61" s="4" t="s">
        <v>625</v>
      </c>
      <c r="J61" s="4" t="s">
        <v>611</v>
      </c>
    </row>
    <row r="62" spans="1:10" ht="15.75">
      <c r="A62" s="3"/>
      <c r="B62" s="4" t="s">
        <v>1803</v>
      </c>
      <c r="C62" s="4" t="s">
        <v>691</v>
      </c>
      <c r="D62" s="4" t="s">
        <v>692</v>
      </c>
      <c r="E62" s="4" t="s">
        <v>160</v>
      </c>
      <c r="F62" s="11">
        <v>965.52</v>
      </c>
      <c r="G62" s="4">
        <v>2019</v>
      </c>
      <c r="H62" s="4">
        <v>52109003</v>
      </c>
      <c r="I62" s="4" t="s">
        <v>693</v>
      </c>
      <c r="J62" s="4" t="s">
        <v>611</v>
      </c>
    </row>
    <row r="63" spans="1:10" ht="15.75">
      <c r="A63" s="3"/>
      <c r="B63" s="4" t="s">
        <v>1803</v>
      </c>
      <c r="C63" s="4" t="s">
        <v>8</v>
      </c>
      <c r="D63" s="4" t="s">
        <v>694</v>
      </c>
      <c r="E63" s="4" t="s">
        <v>160</v>
      </c>
      <c r="F63" s="11">
        <v>836.21</v>
      </c>
      <c r="G63" s="4">
        <v>2019</v>
      </c>
      <c r="H63" s="4">
        <v>52109004</v>
      </c>
      <c r="I63" s="4" t="s">
        <v>693</v>
      </c>
      <c r="J63" s="4" t="s">
        <v>611</v>
      </c>
    </row>
    <row r="64" spans="1:10" ht="15.75">
      <c r="A64" s="3"/>
      <c r="B64" s="4" t="s">
        <v>1803</v>
      </c>
      <c r="C64" s="4" t="s">
        <v>62</v>
      </c>
      <c r="D64" s="4" t="s">
        <v>695</v>
      </c>
      <c r="E64" s="4" t="s">
        <v>160</v>
      </c>
      <c r="F64" s="11">
        <v>1086.21</v>
      </c>
      <c r="G64" s="4">
        <v>2019</v>
      </c>
      <c r="H64" s="4">
        <v>52109005</v>
      </c>
      <c r="I64" s="4" t="s">
        <v>693</v>
      </c>
      <c r="J64" s="4" t="s">
        <v>611</v>
      </c>
    </row>
    <row r="65" spans="1:10" ht="15.75">
      <c r="A65" s="3"/>
      <c r="B65" s="4" t="s">
        <v>1803</v>
      </c>
      <c r="C65" s="4" t="s">
        <v>62</v>
      </c>
      <c r="D65" s="4" t="s">
        <v>696</v>
      </c>
      <c r="E65" s="4" t="s">
        <v>160</v>
      </c>
      <c r="F65" s="11">
        <v>310.35000000000002</v>
      </c>
      <c r="G65" s="4">
        <v>2019</v>
      </c>
      <c r="H65" s="4">
        <v>52109006</v>
      </c>
      <c r="I65" s="4" t="s">
        <v>693</v>
      </c>
      <c r="J65" s="4" t="s">
        <v>611</v>
      </c>
    </row>
    <row r="66" spans="1:10" ht="15.75">
      <c r="A66" s="3"/>
      <c r="B66" s="4" t="s">
        <v>1803</v>
      </c>
      <c r="C66" s="4" t="s">
        <v>15</v>
      </c>
      <c r="D66" s="4" t="s">
        <v>697</v>
      </c>
      <c r="E66" s="4" t="s">
        <v>160</v>
      </c>
      <c r="F66" s="11">
        <v>268.95999999999998</v>
      </c>
      <c r="G66" s="4">
        <v>2019</v>
      </c>
      <c r="H66" s="4">
        <v>52109007</v>
      </c>
      <c r="I66" s="4" t="s">
        <v>693</v>
      </c>
      <c r="J66" s="4" t="s">
        <v>611</v>
      </c>
    </row>
    <row r="67" spans="1:10" ht="15.75">
      <c r="A67" s="3"/>
      <c r="B67" s="4" t="s">
        <v>1803</v>
      </c>
      <c r="C67" s="4" t="s">
        <v>15</v>
      </c>
      <c r="D67" s="4" t="s">
        <v>698</v>
      </c>
      <c r="E67" s="4" t="s">
        <v>160</v>
      </c>
      <c r="F67" s="11">
        <v>2005.18</v>
      </c>
      <c r="G67" s="4">
        <v>2019</v>
      </c>
      <c r="H67" s="4">
        <v>52109008</v>
      </c>
      <c r="I67" s="4" t="s">
        <v>693</v>
      </c>
      <c r="J67" s="4" t="s">
        <v>611</v>
      </c>
    </row>
    <row r="68" spans="1:10" ht="15.75">
      <c r="A68" s="3"/>
      <c r="B68" s="4" t="s">
        <v>1803</v>
      </c>
      <c r="C68" s="4" t="s">
        <v>15</v>
      </c>
      <c r="D68" s="4" t="s">
        <v>699</v>
      </c>
      <c r="E68" s="4" t="s">
        <v>160</v>
      </c>
      <c r="F68" s="11">
        <v>386.2</v>
      </c>
      <c r="G68" s="4">
        <v>2019</v>
      </c>
      <c r="H68" s="4">
        <v>52109009</v>
      </c>
      <c r="I68" s="4" t="s">
        <v>693</v>
      </c>
      <c r="J68" s="4" t="s">
        <v>611</v>
      </c>
    </row>
    <row r="69" spans="1:10" ht="15.75">
      <c r="A69" s="3"/>
      <c r="B69" s="4" t="s">
        <v>1803</v>
      </c>
      <c r="C69" s="4" t="s">
        <v>8</v>
      </c>
      <c r="D69" s="4" t="s">
        <v>700</v>
      </c>
      <c r="E69" s="4" t="s">
        <v>533</v>
      </c>
      <c r="F69" s="11">
        <v>25.86</v>
      </c>
      <c r="G69" s="4">
        <v>2019</v>
      </c>
      <c r="H69" s="4">
        <v>52009001</v>
      </c>
      <c r="I69" s="4" t="s">
        <v>693</v>
      </c>
      <c r="J69" s="4" t="s">
        <v>611</v>
      </c>
    </row>
    <row r="70" spans="1:10" ht="15.75">
      <c r="A70" s="3"/>
      <c r="B70" s="4" t="s">
        <v>1803</v>
      </c>
      <c r="C70" s="4" t="s">
        <v>8</v>
      </c>
      <c r="D70" s="4" t="s">
        <v>701</v>
      </c>
      <c r="E70" s="4" t="s">
        <v>533</v>
      </c>
      <c r="F70" s="11">
        <v>146.55000000000001</v>
      </c>
      <c r="G70" s="4">
        <v>2019</v>
      </c>
      <c r="H70" s="4">
        <v>52009002</v>
      </c>
      <c r="I70" s="4" t="s">
        <v>615</v>
      </c>
      <c r="J70" s="4" t="s">
        <v>611</v>
      </c>
    </row>
    <row r="71" spans="1:10" ht="15.75">
      <c r="A71" s="3"/>
      <c r="B71" s="4" t="s">
        <v>1803</v>
      </c>
      <c r="C71" s="4" t="s">
        <v>8</v>
      </c>
      <c r="D71" s="4" t="s">
        <v>702</v>
      </c>
      <c r="E71" s="4" t="s">
        <v>160</v>
      </c>
      <c r="F71" s="11">
        <v>3000</v>
      </c>
      <c r="G71" s="4">
        <v>2020</v>
      </c>
      <c r="H71" s="4">
        <v>52109010</v>
      </c>
      <c r="I71" s="4" t="s">
        <v>703</v>
      </c>
      <c r="J71" s="4" t="s">
        <v>611</v>
      </c>
    </row>
    <row r="72" spans="1:10" ht="15.75">
      <c r="B72" s="4" t="s">
        <v>1803</v>
      </c>
      <c r="C72" s="4" t="s">
        <v>8</v>
      </c>
      <c r="D72" s="4" t="s">
        <v>704</v>
      </c>
      <c r="E72" s="4" t="s">
        <v>160</v>
      </c>
      <c r="F72" s="11">
        <v>200</v>
      </c>
      <c r="H72" s="4">
        <v>51109031</v>
      </c>
      <c r="J72" s="4" t="s">
        <v>611</v>
      </c>
    </row>
    <row r="73" spans="1:10" ht="30.75">
      <c r="B73" s="4" t="s">
        <v>1803</v>
      </c>
      <c r="C73" s="34" t="s">
        <v>8</v>
      </c>
      <c r="D73" s="44" t="s">
        <v>1597</v>
      </c>
      <c r="E73" s="34" t="s">
        <v>160</v>
      </c>
      <c r="F73" s="35">
        <v>750</v>
      </c>
      <c r="G73" s="34">
        <v>2020</v>
      </c>
      <c r="H73" s="34">
        <v>51909006</v>
      </c>
      <c r="I73" s="36"/>
      <c r="J73" s="31" t="s">
        <v>611</v>
      </c>
    </row>
    <row r="74" spans="1:10" ht="15.75">
      <c r="B74" s="4" t="s">
        <v>1803</v>
      </c>
      <c r="C74" s="4" t="s">
        <v>8</v>
      </c>
      <c r="D74" s="4" t="s">
        <v>1896</v>
      </c>
      <c r="E74" s="4" t="s">
        <v>160</v>
      </c>
      <c r="F74" s="11">
        <v>9800</v>
      </c>
      <c r="G74" s="4">
        <v>2023</v>
      </c>
      <c r="H74" s="4">
        <v>51509002</v>
      </c>
      <c r="I74" s="4" t="s">
        <v>649</v>
      </c>
      <c r="J74" s="4" t="s">
        <v>611</v>
      </c>
    </row>
    <row r="75" spans="1:10" ht="15.75">
      <c r="B75" s="4" t="s">
        <v>1803</v>
      </c>
      <c r="C75" s="4" t="s">
        <v>8</v>
      </c>
      <c r="D75" s="4" t="s">
        <v>1897</v>
      </c>
      <c r="E75" s="4" t="s">
        <v>160</v>
      </c>
      <c r="F75" s="11">
        <v>5500</v>
      </c>
      <c r="G75" s="4">
        <v>2023</v>
      </c>
      <c r="H75" s="4">
        <v>51509003</v>
      </c>
      <c r="I75" s="4" t="s">
        <v>649</v>
      </c>
      <c r="J75" s="4" t="s">
        <v>611</v>
      </c>
    </row>
    <row r="78" spans="1:10" ht="15.75">
      <c r="B78" s="4" t="s">
        <v>1803</v>
      </c>
      <c r="C78" s="34" t="s">
        <v>8</v>
      </c>
      <c r="D78" s="34" t="s">
        <v>1708</v>
      </c>
      <c r="E78" s="34" t="s">
        <v>11</v>
      </c>
      <c r="F78" s="34" t="s">
        <v>582</v>
      </c>
      <c r="G78" s="4"/>
      <c r="H78" s="34" t="s">
        <v>582</v>
      </c>
      <c r="I78" s="34" t="s">
        <v>1709</v>
      </c>
      <c r="J78" s="31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Desarrollo Social</vt:lpstr>
      <vt:lpstr>Obras Públicas</vt:lpstr>
      <vt:lpstr>Ecología</vt:lpstr>
      <vt:lpstr>Promoción Económica</vt:lpstr>
      <vt:lpstr>Instituto Municipal de la Mujer</vt:lpstr>
      <vt:lpstr>Seguridad Pública</vt:lpstr>
      <vt:lpstr>Registro Civil</vt:lpstr>
      <vt:lpstr>Delegación Colotitlán</vt:lpstr>
      <vt:lpstr>Casa de la Cultura</vt:lpstr>
      <vt:lpstr>Casa de la Cultura (Vestuarios)</vt:lpstr>
      <vt:lpstr>Escuela ECOS</vt:lpstr>
      <vt:lpstr>Dirección de Archivo</vt:lpstr>
      <vt:lpstr>Rastro Municipal</vt:lpstr>
      <vt:lpstr>Sindicatura</vt:lpstr>
      <vt:lpstr>Sría. General</vt:lpstr>
      <vt:lpstr>Oficilía Mayor</vt:lpstr>
      <vt:lpstr>Protección Civil</vt:lpstr>
      <vt:lpstr>Catastro</vt:lpstr>
      <vt:lpstr>Regularización de Predios</vt:lpstr>
      <vt:lpstr>Fomento Agropecuario</vt:lpstr>
      <vt:lpstr>Tesorería</vt:lpstr>
      <vt:lpstr>Transparencia</vt:lpstr>
      <vt:lpstr>Dirección de Salud</vt:lpstr>
      <vt:lpstr>Agua Potable</vt:lpstr>
      <vt:lpstr>Planta Colotitlán</vt:lpstr>
      <vt:lpstr>Delegación Juanacatlán</vt:lpstr>
      <vt:lpstr>Presidencia</vt:lpstr>
      <vt:lpstr>Recepción</vt:lpstr>
      <vt:lpstr>Electricidad</vt:lpstr>
      <vt:lpstr>Taller Mécanico</vt:lpstr>
      <vt:lpstr>Recaudación</vt:lpstr>
      <vt:lpstr>Juzgado Mpal</vt:lpstr>
      <vt:lpstr>Contraloría Mpal.</vt:lpstr>
      <vt:lpstr>Comunicación Social</vt:lpstr>
      <vt:lpstr>Turismo y Juventud</vt:lpstr>
      <vt:lpstr>Vehículos</vt:lpstr>
      <vt:lpstr>Unidad Deportiva</vt:lpstr>
      <vt:lpstr>UMAE</vt:lpstr>
      <vt:lpstr>Miscelanea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Alan Josue Tadeo Moran</cp:lastModifiedBy>
  <cp:lastPrinted>2024-01-18T18:51:18Z</cp:lastPrinted>
  <dcterms:created xsi:type="dcterms:W3CDTF">2020-05-22T14:21:13Z</dcterms:created>
  <dcterms:modified xsi:type="dcterms:W3CDTF">2024-07-26T20:44:49Z</dcterms:modified>
</cp:coreProperties>
</file>